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120" yWindow="180" windowWidth="18915" windowHeight="11760" activeTab="2"/>
  </bookViews>
  <sheets>
    <sheet name="Lisez Moi" sheetId="4" r:id="rId1"/>
    <sheet name="Synthèse" sheetId="3" r:id="rId2"/>
    <sheet name="Secteur Ex DG" sheetId="1" r:id="rId3"/>
    <sheet name="Secteur Ex OQN" sheetId="2" r:id="rId4"/>
    <sheet name="Liste GHM" sheetId="6" state="hidden" r:id="rId5"/>
    <sheet name="Choix GHS" sheetId="7" state="hidden" r:id="rId6"/>
  </sheets>
  <externalReferences>
    <externalReference r:id="rId7"/>
  </externalReferences>
  <definedNames>
    <definedName name="_xlnm._FilterDatabase" localSheetId="4" hidden="1">'Liste GHM'!$A$1:$I$2144</definedName>
    <definedName name="_xlnm._FilterDatabase" localSheetId="2" hidden="1">'Secteur Ex DG'!$A$1:$N$2188</definedName>
    <definedName name="_xlnm._FilterDatabase" localSheetId="3" hidden="1">'Secteur Ex OQN'!$A$1:$N$930</definedName>
    <definedName name="GHM">#REF!</definedName>
    <definedName name="ListeGHM">'[1]Liste GHM'!$A$2:$A$1854</definedName>
    <definedName name="ListeGHS">'[1]Choix GHS'!$B$2:$B$4</definedName>
  </definedNames>
  <calcPr calcId="145621"/>
</workbook>
</file>

<file path=xl/calcChain.xml><?xml version="1.0" encoding="utf-8"?>
<calcChain xmlns="http://schemas.openxmlformats.org/spreadsheetml/2006/main">
  <c r="A2" i="7" l="1"/>
  <c r="B2" i="7" s="1"/>
  <c r="A3" i="7" l="1"/>
  <c r="B3" i="7" s="1"/>
  <c r="A4" i="7" l="1"/>
  <c r="B4" i="7" s="1"/>
  <c r="A5" i="7" l="1"/>
  <c r="B5" i="7" s="1"/>
  <c r="D9" i="3" l="1"/>
  <c r="D10" i="3" s="1"/>
  <c r="D8" i="3"/>
  <c r="F22" i="3" l="1"/>
  <c r="F18" i="3"/>
  <c r="F25" i="3"/>
  <c r="F21" i="3"/>
  <c r="F17" i="3"/>
  <c r="F24" i="3"/>
  <c r="F20" i="3"/>
  <c r="F23" i="3"/>
  <c r="F19" i="3"/>
  <c r="E23" i="3"/>
  <c r="E19" i="3"/>
  <c r="F16" i="3"/>
  <c r="E22" i="3"/>
  <c r="E18" i="3"/>
  <c r="E25" i="3"/>
  <c r="E21" i="3"/>
  <c r="E17" i="3"/>
  <c r="E24" i="3"/>
  <c r="E20" i="3"/>
  <c r="E16" i="3"/>
</calcChain>
</file>

<file path=xl/sharedStrings.xml><?xml version="1.0" encoding="utf-8"?>
<sst xmlns="http://schemas.openxmlformats.org/spreadsheetml/2006/main" count="19939" uniqueCount="6533">
  <si>
    <t>2201C031</t>
  </si>
  <si>
    <t>01C031</t>
  </si>
  <si>
    <t>Craniotomies pour traumatisme, âge supérieur à 17 ans, niveau 1</t>
  </si>
  <si>
    <t>2301C032</t>
  </si>
  <si>
    <t>01C032</t>
  </si>
  <si>
    <t>Craniotomies pour traumatisme, âge supérieur à 17 ans, niveau 2</t>
  </si>
  <si>
    <t>2401C033</t>
  </si>
  <si>
    <t>01C033</t>
  </si>
  <si>
    <t>Craniotomies pour traumatisme, âge supérieur à 17 ans, niveau 3</t>
  </si>
  <si>
    <t>2501C034</t>
  </si>
  <si>
    <t>01C034</t>
  </si>
  <si>
    <t>Craniotomies pour traumatisme, âge supérieur à 17 ans, niveau 4</t>
  </si>
  <si>
    <t>2601C041</t>
  </si>
  <si>
    <t>01C041</t>
  </si>
  <si>
    <t>Craniotomies en dehors de tout traumatisme, âge supérieur à 17 ans, niveau 1</t>
  </si>
  <si>
    <t>2701C042</t>
  </si>
  <si>
    <t>01C042</t>
  </si>
  <si>
    <t>Craniotomies en dehors de tout traumatisme, âge supérieur à 17 ans, niveau 2</t>
  </si>
  <si>
    <t>2801C043</t>
  </si>
  <si>
    <t>01C043</t>
  </si>
  <si>
    <t>Craniotomies en dehors de tout traumatisme, âge supérieur à 17 ans, niveau 3</t>
  </si>
  <si>
    <t>2901C044</t>
  </si>
  <si>
    <t>01C044</t>
  </si>
  <si>
    <t>Craniotomies en dehors de tout traumatisme, âge supérieur à 17 ans, niveau 4</t>
  </si>
  <si>
    <t>3001C051</t>
  </si>
  <si>
    <t>01C051</t>
  </si>
  <si>
    <t>Interventions sur le rachis et la moelle pour des affections neurologiques, niveau 1</t>
  </si>
  <si>
    <t>3101C052</t>
  </si>
  <si>
    <t>01C052</t>
  </si>
  <si>
    <t>Interventions sur le rachis et la moelle pour des affections neurologiques, niveau 2</t>
  </si>
  <si>
    <t>3201C053</t>
  </si>
  <si>
    <t>01C053</t>
  </si>
  <si>
    <t>Interventions sur le rachis et la moelle pour des affections neurologiques, niveau 3</t>
  </si>
  <si>
    <t>3301C054</t>
  </si>
  <si>
    <t>01C054</t>
  </si>
  <si>
    <t>Interventions sur le rachis et la moelle pour des affections neurologiques, niveau 4</t>
  </si>
  <si>
    <t>3401C061</t>
  </si>
  <si>
    <t>01C061</t>
  </si>
  <si>
    <t>Interventions sur le système vasculaire précérébral, niveau 1</t>
  </si>
  <si>
    <t>3501C062</t>
  </si>
  <si>
    <t>01C062</t>
  </si>
  <si>
    <t>Interventions sur le système vasculaire précérébral, niveau 2</t>
  </si>
  <si>
    <t>3601C063</t>
  </si>
  <si>
    <t>01C063</t>
  </si>
  <si>
    <t>Interventions sur le système vasculaire précérébral, niveau 3</t>
  </si>
  <si>
    <t>3701C064</t>
  </si>
  <si>
    <t>01C064</t>
  </si>
  <si>
    <t>Interventions sur le système vasculaire précérébral, niveau 4</t>
  </si>
  <si>
    <t>3801C081</t>
  </si>
  <si>
    <t>01C081</t>
  </si>
  <si>
    <t>Interventions sur les nerfs crâniens ou périphériques et autres interventions sur le système nerveux, niveau 1</t>
  </si>
  <si>
    <t>3901C082</t>
  </si>
  <si>
    <t>01C082</t>
  </si>
  <si>
    <t>Interventions sur les nerfs crâniens ou périphériques et autres interventions sur le système nerveux, niveau 2</t>
  </si>
  <si>
    <t>4001C083</t>
  </si>
  <si>
    <t>01C083</t>
  </si>
  <si>
    <t>Interventions sur les nerfs crâniens ou périphériques et autres interventions sur le système nerveux, niveau 3</t>
  </si>
  <si>
    <t>4101C084</t>
  </si>
  <si>
    <t>01C084</t>
  </si>
  <si>
    <t>Interventions sur les nerfs crâniens ou périphériques et autres interventions sur le système nerveux, niveau 4</t>
  </si>
  <si>
    <t>4201C08J</t>
  </si>
  <si>
    <t>01C08J</t>
  </si>
  <si>
    <t>Interventions sur les nerfs crâniens ou périphériques et autres interventions sur le système nerveux, en ambulatoire</t>
  </si>
  <si>
    <t>4301C091</t>
  </si>
  <si>
    <t>01C091</t>
  </si>
  <si>
    <t>Pose d'un stimulateur cérébral, niveau 1</t>
  </si>
  <si>
    <t>4401C092</t>
  </si>
  <si>
    <t>01C092</t>
  </si>
  <si>
    <t>Pose d'un stimulateur cérébral, niveau 2</t>
  </si>
  <si>
    <t>4501C093</t>
  </si>
  <si>
    <t>01C093</t>
  </si>
  <si>
    <t>Pose d'un stimulateur cérébral, niveau 3</t>
  </si>
  <si>
    <t>4701C101</t>
  </si>
  <si>
    <t>01C101</t>
  </si>
  <si>
    <t>Pose d'un stimulateur médullaire, niveau 1</t>
  </si>
  <si>
    <t>4801C102</t>
  </si>
  <si>
    <t>01C102</t>
  </si>
  <si>
    <t>Pose d'un stimulateur médullaire, niveau 2</t>
  </si>
  <si>
    <t>5101C111</t>
  </si>
  <si>
    <t>01C111</t>
  </si>
  <si>
    <t>Craniotomies pour tumeurs, âge inférieur à 18 ans, niveau 1</t>
  </si>
  <si>
    <t>5201C112</t>
  </si>
  <si>
    <t>01C112</t>
  </si>
  <si>
    <t>Craniotomies pour tumeurs, âge inférieur à 18 ans, niveau 2</t>
  </si>
  <si>
    <t>5301C113</t>
  </si>
  <si>
    <t>01C113</t>
  </si>
  <si>
    <t>Craniotomies pour tumeurs, âge inférieur à 18 ans, niveau 3</t>
  </si>
  <si>
    <t>5401C114</t>
  </si>
  <si>
    <t>01C114</t>
  </si>
  <si>
    <t>Craniotomies pour tumeurs, âge inférieur à 18 ans, niveau 4</t>
  </si>
  <si>
    <t>5501C121</t>
  </si>
  <si>
    <t>01C121</t>
  </si>
  <si>
    <t>Craniotomies pour affections non tumorales, âge inférieur à 18 ans, niveau 1</t>
  </si>
  <si>
    <t>5601C122</t>
  </si>
  <si>
    <t>01C122</t>
  </si>
  <si>
    <t>Craniotomies pour affections non tumorales, âge inférieur à 18 ans, niveau 2</t>
  </si>
  <si>
    <t>5701C123</t>
  </si>
  <si>
    <t>01C123</t>
  </si>
  <si>
    <t>Craniotomies pour affections non tumorales, âge inférieur à 18 ans, niveau 3</t>
  </si>
  <si>
    <t>5801C124</t>
  </si>
  <si>
    <t>01C124</t>
  </si>
  <si>
    <t>Craniotomies pour affections non tumorales, âge inférieur à 18 ans, niveau 4</t>
  </si>
  <si>
    <t>6501C041</t>
  </si>
  <si>
    <t>6601C042</t>
  </si>
  <si>
    <t>7301C10J</t>
  </si>
  <si>
    <t>01C10J</t>
  </si>
  <si>
    <t>Pose d'un stimulateur médullaire, en ambulatoire</t>
  </si>
  <si>
    <t>7401C141</t>
  </si>
  <si>
    <t>01C141</t>
  </si>
  <si>
    <t>Libérations de nerfs superficiels à l'exception du médian au canal carpien, niveau 1</t>
  </si>
  <si>
    <t>7801C14J</t>
  </si>
  <si>
    <t>01C14J</t>
  </si>
  <si>
    <t>Libérations de nerfs superficiels à l'exception du médian au canal carpien, en ambulatoire</t>
  </si>
  <si>
    <t>7901C151</t>
  </si>
  <si>
    <t>01C151</t>
  </si>
  <si>
    <t>Libérations du médian au canal carpien, niveau 1</t>
  </si>
  <si>
    <t>8301C15J</t>
  </si>
  <si>
    <t>01C15J</t>
  </si>
  <si>
    <t>Libérations du médian au canal carpien, en ambulatoire</t>
  </si>
  <si>
    <t>18901K021</t>
  </si>
  <si>
    <t>01K021</t>
  </si>
  <si>
    <t>Autres embolisations intracrâniennes et médullaires, niveau 1</t>
  </si>
  <si>
    <t>19001K022</t>
  </si>
  <si>
    <t>01K022</t>
  </si>
  <si>
    <t>Autres embolisations intracrâniennes et médullaires, niveau 2</t>
  </si>
  <si>
    <t>19101K023</t>
  </si>
  <si>
    <t>01K023</t>
  </si>
  <si>
    <t>Autres embolisations intracrâniennes et médullaires, niveau 3</t>
  </si>
  <si>
    <t>19201K024</t>
  </si>
  <si>
    <t>01K024</t>
  </si>
  <si>
    <t>Autres embolisations intracrâniennes et médullaires, niveau 4</t>
  </si>
  <si>
    <t>19301K031</t>
  </si>
  <si>
    <t>01K031</t>
  </si>
  <si>
    <t>Autres actes thérapeutiques par voie vasculaire du système nerveux, niveau 1</t>
  </si>
  <si>
    <t>19401K032</t>
  </si>
  <si>
    <t>01K032</t>
  </si>
  <si>
    <t>Autres actes thérapeutiques par voie vasculaire du système nerveux, niveau 2</t>
  </si>
  <si>
    <t>19501K033</t>
  </si>
  <si>
    <t>01K033</t>
  </si>
  <si>
    <t>Autres actes thérapeutiques par voie vasculaire du système nerveux, niveau 3</t>
  </si>
  <si>
    <t>19601K034</t>
  </si>
  <si>
    <t>01K034</t>
  </si>
  <si>
    <t>Autres actes thérapeutiques par voie vasculaire du système nerveux, niveau 4</t>
  </si>
  <si>
    <t>19701K04J</t>
  </si>
  <si>
    <t>01K04J</t>
  </si>
  <si>
    <t>Injections de toxine botulique, en ambulatoire</t>
  </si>
  <si>
    <t>19801K05J</t>
  </si>
  <si>
    <t>01K05J</t>
  </si>
  <si>
    <t>Séjours pour douleurs chroniques rebelles comprenant un bloc ou une infiltration, en ambulatoire</t>
  </si>
  <si>
    <t>19901K06J</t>
  </si>
  <si>
    <t>01K06J</t>
  </si>
  <si>
    <t>Affections du système nerveux sans acte opératoire avec anesthésie, en ambulatoire</t>
  </si>
  <si>
    <t>20001K071</t>
  </si>
  <si>
    <t>01K071</t>
  </si>
  <si>
    <t>Embolisations intracrâniennes et médullaires pour hémorragie, niveau 1</t>
  </si>
  <si>
    <t>20101K072</t>
  </si>
  <si>
    <t>01K072</t>
  </si>
  <si>
    <t>Embolisations intracrâniennes et médullaires pour hémorragie, niveau 2</t>
  </si>
  <si>
    <t>20201K073</t>
  </si>
  <si>
    <t>01K073</t>
  </si>
  <si>
    <t>Embolisations intracrâniennes et médullaires pour hémorragie, niveau 3</t>
  </si>
  <si>
    <t>20301K074</t>
  </si>
  <si>
    <t>01K074</t>
  </si>
  <si>
    <t>Embolisations intracrâniennes et médullaires pour hémorragie, niveau 4</t>
  </si>
  <si>
    <t>20401M041</t>
  </si>
  <si>
    <t>01M041</t>
  </si>
  <si>
    <t>Méningites virales, niveau 1</t>
  </si>
  <si>
    <t>20501M042</t>
  </si>
  <si>
    <t>01M042</t>
  </si>
  <si>
    <t>Méningites virales, niveau 2</t>
  </si>
  <si>
    <t>20601M043</t>
  </si>
  <si>
    <t>01M043</t>
  </si>
  <si>
    <t>Méningites virales, niveau 3</t>
  </si>
  <si>
    <t>20801M051</t>
  </si>
  <si>
    <t>01M051</t>
  </si>
  <si>
    <t>Infections du système nerveux à l'exception des méningites virales, niveau 1</t>
  </si>
  <si>
    <t>20901M052</t>
  </si>
  <si>
    <t>01M052</t>
  </si>
  <si>
    <t>Infections du système nerveux à l'exception des méningites virales, niveau 2</t>
  </si>
  <si>
    <t>21001M053</t>
  </si>
  <si>
    <t>01M053</t>
  </si>
  <si>
    <t>Infections du système nerveux à l'exception des méningites virales, niveau 3</t>
  </si>
  <si>
    <t>21101M054</t>
  </si>
  <si>
    <t>01M054</t>
  </si>
  <si>
    <t>Infections du système nerveux à l'exception des méningites virales, niveau 4</t>
  </si>
  <si>
    <t>21201M05T</t>
  </si>
  <si>
    <t>01M05T</t>
  </si>
  <si>
    <t>Infections du système nerveux à l'exception des méningites virales, très courte durée</t>
  </si>
  <si>
    <t>21301M071</t>
  </si>
  <si>
    <t>01M071</t>
  </si>
  <si>
    <t>Maladies dégénératives du système nerveux, âge supérieur à 79 ans, niveau 1</t>
  </si>
  <si>
    <t>21401M072</t>
  </si>
  <si>
    <t>01M072</t>
  </si>
  <si>
    <t>Maladies dégénératives du système nerveux, âge supérieur à 79 ans, niveau 2</t>
  </si>
  <si>
    <t>21501M073</t>
  </si>
  <si>
    <t>01M073</t>
  </si>
  <si>
    <t>Maladies dégénératives du système nerveux, âge supérieur à 79 ans, niveau 3</t>
  </si>
  <si>
    <t>21601M074</t>
  </si>
  <si>
    <t>01M074</t>
  </si>
  <si>
    <t>Maladies dégénératives du système nerveux, âge supérieur à 79 ans, niveau 4</t>
  </si>
  <si>
    <t>21701M07T</t>
  </si>
  <si>
    <t>01M07T</t>
  </si>
  <si>
    <t>Maladies dégénératives du système nerveux, âge supérieur à 79 ans, très courte durée</t>
  </si>
  <si>
    <t>21801M081</t>
  </si>
  <si>
    <t>01M081</t>
  </si>
  <si>
    <t>Maladies dégénératives du système nerveux, âge inférieur à 80 ans, niveau 1</t>
  </si>
  <si>
    <t>21901M082</t>
  </si>
  <si>
    <t>01M082</t>
  </si>
  <si>
    <t>Maladies dégénératives du système nerveux, âge inférieur à 80 ans, niveau 2</t>
  </si>
  <si>
    <t>22001M083</t>
  </si>
  <si>
    <t>01M083</t>
  </si>
  <si>
    <t>Maladies dégénératives du système nerveux, âge inférieur à 80 ans, niveau 3</t>
  </si>
  <si>
    <t>22101M084</t>
  </si>
  <si>
    <t>01M084</t>
  </si>
  <si>
    <t>Maladies dégénératives du système nerveux, âge inférieur à 80 ans, niveau 4</t>
  </si>
  <si>
    <t>22201M08T</t>
  </si>
  <si>
    <t>01M08T</t>
  </si>
  <si>
    <t>Maladies dégénératives du système nerveux, âge inférieur à 80 ans, très courte durée</t>
  </si>
  <si>
    <t>22301M091</t>
  </si>
  <si>
    <t>01M091</t>
  </si>
  <si>
    <t>Affections et lésions du rachis et de la moelle, niveau 1</t>
  </si>
  <si>
    <t>22401M092</t>
  </si>
  <si>
    <t>01M092</t>
  </si>
  <si>
    <t>Affections et lésions du rachis et de la moelle, niveau 2</t>
  </si>
  <si>
    <t>22501M093</t>
  </si>
  <si>
    <t>01M093</t>
  </si>
  <si>
    <t>Affections et lésions du rachis et de la moelle, niveau 3</t>
  </si>
  <si>
    <t>22601M094</t>
  </si>
  <si>
    <t>01M094</t>
  </si>
  <si>
    <t>Affections et lésions du rachis et de la moelle, niveau 4</t>
  </si>
  <si>
    <t>22701M09T</t>
  </si>
  <si>
    <t>01M09T</t>
  </si>
  <si>
    <t>Affections et lésions du rachis et de la moelle, très courte durée</t>
  </si>
  <si>
    <t>22801M101</t>
  </si>
  <si>
    <t>01M101</t>
  </si>
  <si>
    <t>Autres affections cérébrovasculaires, niveau 1</t>
  </si>
  <si>
    <t>22901M102</t>
  </si>
  <si>
    <t>01M102</t>
  </si>
  <si>
    <t>Autres affections cérébrovasculaires, niveau 2</t>
  </si>
  <si>
    <t>23001M103</t>
  </si>
  <si>
    <t>01M103</t>
  </si>
  <si>
    <t>Autres affections cérébrovasculaires, niveau 3</t>
  </si>
  <si>
    <t>23101M104</t>
  </si>
  <si>
    <t>01M104</t>
  </si>
  <si>
    <t>Autres affections cérébrovasculaires, niveau 4</t>
  </si>
  <si>
    <t>23201M10T</t>
  </si>
  <si>
    <t>01M10T</t>
  </si>
  <si>
    <t>Autres affections cérébrovasculaires, très courte durée</t>
  </si>
  <si>
    <t>23301M111</t>
  </si>
  <si>
    <t>01M111</t>
  </si>
  <si>
    <t>Affections des nerfs crâniens et rachidiens, niveau 1</t>
  </si>
  <si>
    <t>23401M112</t>
  </si>
  <si>
    <t>01M112</t>
  </si>
  <si>
    <t>Affections des nerfs crâniens et rachidiens, niveau 2</t>
  </si>
  <si>
    <t>23501M113</t>
  </si>
  <si>
    <t>01M113</t>
  </si>
  <si>
    <t>Affections des nerfs crâniens et rachidiens, niveau 3</t>
  </si>
  <si>
    <t>23601M114</t>
  </si>
  <si>
    <t>01M114</t>
  </si>
  <si>
    <t>Affections des nerfs crâniens et rachidiens, niveau 4</t>
  </si>
  <si>
    <t>23701M11T</t>
  </si>
  <si>
    <t>01M11T</t>
  </si>
  <si>
    <t>Affections des nerfs crâniens et rachidiens, très courte durée</t>
  </si>
  <si>
    <t>23801M121</t>
  </si>
  <si>
    <t>01M121</t>
  </si>
  <si>
    <t>Autres affections du système nerveux, niveau 1</t>
  </si>
  <si>
    <t>23901M122</t>
  </si>
  <si>
    <t>01M122</t>
  </si>
  <si>
    <t>Autres affections du système nerveux, niveau 2</t>
  </si>
  <si>
    <t>24001M123</t>
  </si>
  <si>
    <t>01M123</t>
  </si>
  <si>
    <t>Autres affections du système nerveux, niveau 3</t>
  </si>
  <si>
    <t>24101M124</t>
  </si>
  <si>
    <t>01M124</t>
  </si>
  <si>
    <t>Autres affections du système nerveux, niveau 4</t>
  </si>
  <si>
    <t>24201M12T</t>
  </si>
  <si>
    <t>01M12T</t>
  </si>
  <si>
    <t>Autres affections du système nerveux, très courte durée</t>
  </si>
  <si>
    <t>24301M131</t>
  </si>
  <si>
    <t>01M131</t>
  </si>
  <si>
    <t>Troubles de la conscience et comas d'origine non traumatique, niveau 1</t>
  </si>
  <si>
    <t>24401M132</t>
  </si>
  <si>
    <t>01M132</t>
  </si>
  <si>
    <t>Troubles de la conscience et comas d'origine non traumatique, niveau 2</t>
  </si>
  <si>
    <t>24501M133</t>
  </si>
  <si>
    <t>01M133</t>
  </si>
  <si>
    <t>Troubles de la conscience et comas d'origine non traumatique, niveau 3</t>
  </si>
  <si>
    <t>24601M134</t>
  </si>
  <si>
    <t>01M134</t>
  </si>
  <si>
    <t>Troubles de la conscience et comas d'origine non traumatique, niveau 4</t>
  </si>
  <si>
    <t>24701M151</t>
  </si>
  <si>
    <t>01M151</t>
  </si>
  <si>
    <t>Accidents ischémiques transitoires et occlusions des artères précérébrales, âge supérieur à 79 ans, niveau 1</t>
  </si>
  <si>
    <t>24801M152</t>
  </si>
  <si>
    <t>01M152</t>
  </si>
  <si>
    <t>Accidents ischémiques transitoires et occlusions des artères précérébrales, âge supérieur à 79 ans, niveau 2</t>
  </si>
  <si>
    <t>24901M153</t>
  </si>
  <si>
    <t>01M153</t>
  </si>
  <si>
    <t>Accidents ischémiques transitoires et occlusions des artères précérébrales, âge supérieur à 79 ans, niveau 3</t>
  </si>
  <si>
    <t>25001M154</t>
  </si>
  <si>
    <t>01M154</t>
  </si>
  <si>
    <t>Accidents ischémiques transitoires et occlusions des artères précérébrales, âge supérieur à 79 ans, niveau 4</t>
  </si>
  <si>
    <t>25101M161</t>
  </si>
  <si>
    <t>01M161</t>
  </si>
  <si>
    <t>Accidents ischémiques transitoires et occlusions des artères précérébrales, âge inférieur à 80 ans, niveau 1</t>
  </si>
  <si>
    <t>25201M162</t>
  </si>
  <si>
    <t>01M162</t>
  </si>
  <si>
    <t>Accidents ischémiques transitoires et occlusions des artères précérébrales, âge inférieur à 80 ans, niveau 2</t>
  </si>
  <si>
    <t>25301M163</t>
  </si>
  <si>
    <t>01M163</t>
  </si>
  <si>
    <t>Accidents ischémiques transitoires et occlusions des artères précérébrales, âge inférieur à 80 ans, niveau 3</t>
  </si>
  <si>
    <t>25401M164</t>
  </si>
  <si>
    <t>01M164</t>
  </si>
  <si>
    <t>Accidents ischémiques transitoires et occlusions des artères précérébrales, âge inférieur à 80 ans, niveau 4</t>
  </si>
  <si>
    <t>25501M171</t>
  </si>
  <si>
    <t>01M171</t>
  </si>
  <si>
    <t>Sclérose en plaques et ataxie cérébelleuse, niveau 1</t>
  </si>
  <si>
    <t>25601M172</t>
  </si>
  <si>
    <t>01M172</t>
  </si>
  <si>
    <t>Sclérose en plaques et ataxie cérébelleuse, niveau 2</t>
  </si>
  <si>
    <t>25701M173</t>
  </si>
  <si>
    <t>01M173</t>
  </si>
  <si>
    <t>Sclérose en plaques et ataxie cérébelleuse, niveau 3</t>
  </si>
  <si>
    <t>25801M174</t>
  </si>
  <si>
    <t>01M174</t>
  </si>
  <si>
    <t>Sclérose en plaques et ataxie cérébelleuse, niveau 4</t>
  </si>
  <si>
    <t>25901M17T</t>
  </si>
  <si>
    <t>01M17T</t>
  </si>
  <si>
    <t>Sclérose en plaques et ataxie cérébelleuse, très courte durée</t>
  </si>
  <si>
    <t>26001M181</t>
  </si>
  <si>
    <t>01M181</t>
  </si>
  <si>
    <t>Lésions traumatiques intracrâniennes sévères, niveau 1</t>
  </si>
  <si>
    <t>26101M182</t>
  </si>
  <si>
    <t>01M182</t>
  </si>
  <si>
    <t>Lésions traumatiques intracrâniennes sévères, niveau 2</t>
  </si>
  <si>
    <t>26201M183</t>
  </si>
  <si>
    <t>01M183</t>
  </si>
  <si>
    <t>Lésions traumatiques intracrâniennes sévères, niveau 3</t>
  </si>
  <si>
    <t>26301M184</t>
  </si>
  <si>
    <t>01M184</t>
  </si>
  <si>
    <t>Lésions traumatiques intracrâniennes sévères, niveau 4</t>
  </si>
  <si>
    <t>26401M191</t>
  </si>
  <si>
    <t>01M191</t>
  </si>
  <si>
    <t>Autres lésions traumatiques intracrâniennes, sauf commotions, niveau 1</t>
  </si>
  <si>
    <t>26501M192</t>
  </si>
  <si>
    <t>01M192</t>
  </si>
  <si>
    <t>Autres lésions traumatiques intracrâniennes, sauf commotions, niveau 2</t>
  </si>
  <si>
    <t>26601M193</t>
  </si>
  <si>
    <t>01M193</t>
  </si>
  <si>
    <t>Autres lésions traumatiques intracrâniennes, sauf commotions, niveau 3</t>
  </si>
  <si>
    <t>26701M194</t>
  </si>
  <si>
    <t>01M194</t>
  </si>
  <si>
    <t>Autres lésions traumatiques intracrâniennes, sauf commotions, niveau 4</t>
  </si>
  <si>
    <t>26801M201</t>
  </si>
  <si>
    <t>01M201</t>
  </si>
  <si>
    <t>Commotions cérébrales, niveau 1</t>
  </si>
  <si>
    <t>26901M202</t>
  </si>
  <si>
    <t>01M202</t>
  </si>
  <si>
    <t>Commotions cérébrales, niveau 2</t>
  </si>
  <si>
    <t>27001M203</t>
  </si>
  <si>
    <t>01M203</t>
  </si>
  <si>
    <t>Commotions cérébrales, niveau 3</t>
  </si>
  <si>
    <t>27101M204</t>
  </si>
  <si>
    <t>01M204</t>
  </si>
  <si>
    <t>Commotions cérébrales, niveau 4</t>
  </si>
  <si>
    <t>27201M211</t>
  </si>
  <si>
    <t>01M211</t>
  </si>
  <si>
    <t>Douleurs chroniques rebelles, niveau 1</t>
  </si>
  <si>
    <t>27301M212</t>
  </si>
  <si>
    <t>01M212</t>
  </si>
  <si>
    <t>Douleurs chroniques rebelles, niveau 2</t>
  </si>
  <si>
    <t>27401M213</t>
  </si>
  <si>
    <t>01M213</t>
  </si>
  <si>
    <t>Douleurs chroniques rebelles, niveau 3</t>
  </si>
  <si>
    <t>27501M214</t>
  </si>
  <si>
    <t>01M214</t>
  </si>
  <si>
    <t>Douleurs chroniques rebelles, niveau 4</t>
  </si>
  <si>
    <t>27601M221</t>
  </si>
  <si>
    <t>01M221</t>
  </si>
  <si>
    <t>Migraines et céphalées, niveau 1</t>
  </si>
  <si>
    <t>27701M222</t>
  </si>
  <si>
    <t>01M222</t>
  </si>
  <si>
    <t>Migraines et céphalées, niveau 2</t>
  </si>
  <si>
    <t>27801M223</t>
  </si>
  <si>
    <t>01M223</t>
  </si>
  <si>
    <t>Migraines et céphalées, niveau 3</t>
  </si>
  <si>
    <t>28001M22T</t>
  </si>
  <si>
    <t>01M22T</t>
  </si>
  <si>
    <t>Migraines et céphalées, très courte durée</t>
  </si>
  <si>
    <t>28101M231</t>
  </si>
  <si>
    <t>01M231</t>
  </si>
  <si>
    <t>Convulsions hyperthermiques, niveau 1</t>
  </si>
  <si>
    <t>28201M232</t>
  </si>
  <si>
    <t>01M232</t>
  </si>
  <si>
    <t>Convulsions hyperthermiques, niveau 2</t>
  </si>
  <si>
    <t>28501M241</t>
  </si>
  <si>
    <t>01M241</t>
  </si>
  <si>
    <t>Epilepsie, âge inférieur à 18 ans, niveau 1</t>
  </si>
  <si>
    <t>28601M242</t>
  </si>
  <si>
    <t>01M242</t>
  </si>
  <si>
    <t>Epilepsie, âge inférieur à 18 ans, niveau 2</t>
  </si>
  <si>
    <t>28701M243</t>
  </si>
  <si>
    <t>01M243</t>
  </si>
  <si>
    <t>Epilepsie, âge inférieur à 18 ans, niveau 3</t>
  </si>
  <si>
    <t>28801M244</t>
  </si>
  <si>
    <t>01M244</t>
  </si>
  <si>
    <t>Epilepsie, âge inférieur à 18 ans, niveau 4</t>
  </si>
  <si>
    <t>28901M24T</t>
  </si>
  <si>
    <t>01M24T</t>
  </si>
  <si>
    <t>Epilepsie, âge inférieur à 18 ans, très courte durée</t>
  </si>
  <si>
    <t>29001M251</t>
  </si>
  <si>
    <t>01M251</t>
  </si>
  <si>
    <t>Epilepsie, âge supérieur à 17 ans, niveau 1</t>
  </si>
  <si>
    <t>29101M252</t>
  </si>
  <si>
    <t>01M252</t>
  </si>
  <si>
    <t>Epilepsie, âge supérieur à 17 ans, niveau 2</t>
  </si>
  <si>
    <t>29201M253</t>
  </si>
  <si>
    <t>01M253</t>
  </si>
  <si>
    <t>Epilepsie, âge supérieur à 17 ans, niveau 3</t>
  </si>
  <si>
    <t>29301M254</t>
  </si>
  <si>
    <t>01M254</t>
  </si>
  <si>
    <t>Epilepsie, âge supérieur à 17 ans, niveau 4</t>
  </si>
  <si>
    <t>29401M25T</t>
  </si>
  <si>
    <t>01M25T</t>
  </si>
  <si>
    <t>Epilepsie, âge supérieur à 17 ans, très courte durée</t>
  </si>
  <si>
    <t>29501M261</t>
  </si>
  <si>
    <t>01M261</t>
  </si>
  <si>
    <t>Tumeurs malignes du système nerveux, niveau 1</t>
  </si>
  <si>
    <t>29601M262</t>
  </si>
  <si>
    <t>01M262</t>
  </si>
  <si>
    <t>Tumeurs malignes du système nerveux, niveau 2</t>
  </si>
  <si>
    <t>29701M263</t>
  </si>
  <si>
    <t>01M263</t>
  </si>
  <si>
    <t>Tumeurs malignes du système nerveux, niveau 3</t>
  </si>
  <si>
    <t>29801M264</t>
  </si>
  <si>
    <t>01M264</t>
  </si>
  <si>
    <t>Tumeurs malignes du système nerveux, niveau 4</t>
  </si>
  <si>
    <t>29901M26T</t>
  </si>
  <si>
    <t>01M26T</t>
  </si>
  <si>
    <t>Tumeurs malignes du système nerveux, très courte durée</t>
  </si>
  <si>
    <t>30001M271</t>
  </si>
  <si>
    <t>01M271</t>
  </si>
  <si>
    <t>Autres tumeurs du système nerveux, niveau 1</t>
  </si>
  <si>
    <t>30101M272</t>
  </si>
  <si>
    <t>01M272</t>
  </si>
  <si>
    <t>Autres tumeurs du système nerveux, niveau 2</t>
  </si>
  <si>
    <t>30201M273</t>
  </si>
  <si>
    <t>01M273</t>
  </si>
  <si>
    <t>Autres tumeurs du système nerveux, niveau 3</t>
  </si>
  <si>
    <t>30301M274</t>
  </si>
  <si>
    <t>01M274</t>
  </si>
  <si>
    <t>Autres tumeurs du système nerveux, niveau 4</t>
  </si>
  <si>
    <t>30401M27T</t>
  </si>
  <si>
    <t>01M27T</t>
  </si>
  <si>
    <t>Autres tumeurs du système nerveux, très courte durée</t>
  </si>
  <si>
    <t>30501M281</t>
  </si>
  <si>
    <t>01M281</t>
  </si>
  <si>
    <t>Hydrocéphalies, niveau 1</t>
  </si>
  <si>
    <t>30601M282</t>
  </si>
  <si>
    <t>01M282</t>
  </si>
  <si>
    <t>Hydrocéphalies, niveau 2</t>
  </si>
  <si>
    <t>30701M283</t>
  </si>
  <si>
    <t>01M283</t>
  </si>
  <si>
    <t>Hydrocéphalies, niveau 3</t>
  </si>
  <si>
    <t>30901M28T</t>
  </si>
  <si>
    <t>01M28T</t>
  </si>
  <si>
    <t>Hydrocéphalies, très courte durée</t>
  </si>
  <si>
    <t>31001M291</t>
  </si>
  <si>
    <t>01M291</t>
  </si>
  <si>
    <t>Anévrysmes cérébraux, niveau 1</t>
  </si>
  <si>
    <t>31101M292</t>
  </si>
  <si>
    <t>01M292</t>
  </si>
  <si>
    <t>Anévrysmes cérébraux, niveau 2</t>
  </si>
  <si>
    <t>31401M301</t>
  </si>
  <si>
    <t>01M301</t>
  </si>
  <si>
    <t>Accidents vasculaires intracérébraux non transitoires, niveau 1</t>
  </si>
  <si>
    <t>31501M302</t>
  </si>
  <si>
    <t>01M302</t>
  </si>
  <si>
    <t>Accidents vasculaires intracérébraux non transitoires, niveau 2</t>
  </si>
  <si>
    <t>31601M303</t>
  </si>
  <si>
    <t>01M303</t>
  </si>
  <si>
    <t>Accidents vasculaires intracérébraux non transitoires, niveau 3</t>
  </si>
  <si>
    <t>31701M304</t>
  </si>
  <si>
    <t>01M304</t>
  </si>
  <si>
    <t>Accidents vasculaires intracérébraux non transitoires, niveau 4</t>
  </si>
  <si>
    <t>31801M30T</t>
  </si>
  <si>
    <t>01M30T</t>
  </si>
  <si>
    <t>Transferts et autres séjours courts pour accidents vasculaires intracérébraux non transitoires</t>
  </si>
  <si>
    <t>31901M311</t>
  </si>
  <si>
    <t>01M311</t>
  </si>
  <si>
    <t>Autres accidents vasculaires cérébraux non transitoires, niveau 1</t>
  </si>
  <si>
    <t>32001M312</t>
  </si>
  <si>
    <t>01M312</t>
  </si>
  <si>
    <t>Autres accidents vasculaires cérébraux non transitoires, niveau 2</t>
  </si>
  <si>
    <t>32101M313</t>
  </si>
  <si>
    <t>01M313</t>
  </si>
  <si>
    <t>Autres accidents vasculaires cérébraux non transitoires, niveau 3</t>
  </si>
  <si>
    <t>32201M314</t>
  </si>
  <si>
    <t>01M314</t>
  </si>
  <si>
    <t>Autres accidents vasculaires cérébraux non transitoires, niveau 4</t>
  </si>
  <si>
    <t>32301M31T</t>
  </si>
  <si>
    <t>01M31T</t>
  </si>
  <si>
    <t>Transferts et autres séjours courts pour autres accidents vasculaires cérébraux non transitoires</t>
  </si>
  <si>
    <t>32401M32Z</t>
  </si>
  <si>
    <t>01M32Z</t>
  </si>
  <si>
    <t>Explorations et surveillance pour affections du système nerveux</t>
  </si>
  <si>
    <t>32501M331</t>
  </si>
  <si>
    <t>01M331</t>
  </si>
  <si>
    <t>Troubles du sommeil, niveau 1</t>
  </si>
  <si>
    <t>32901M34Z</t>
  </si>
  <si>
    <t>01M34Z</t>
  </si>
  <si>
    <t>Anomalies de la démarche d'origine neurologique</t>
  </si>
  <si>
    <t>33001M35Z</t>
  </si>
  <si>
    <t>01M35Z</t>
  </si>
  <si>
    <t>Symptômes et autres recours aux soins de la CMD 01</t>
  </si>
  <si>
    <t>33101M36E</t>
  </si>
  <si>
    <t>01M36E</t>
  </si>
  <si>
    <t>Accidents vasculaires cérébraux non transitoires avec décès : séjours de moins de 2 jours</t>
  </si>
  <si>
    <t>33201M37E</t>
  </si>
  <si>
    <t>01M37E</t>
  </si>
  <si>
    <t>Autres affections de la CMD 01 avec décès : séjours de moins de 2 jours</t>
  </si>
  <si>
    <t>33301M04T</t>
  </si>
  <si>
    <t>01M04T</t>
  </si>
  <si>
    <t>Méningites virales, très courte durée</t>
  </si>
  <si>
    <t>33401M15T</t>
  </si>
  <si>
    <t>01M15T</t>
  </si>
  <si>
    <t>Accidents ischémiques transitoires et occlusions des artères précérébrales, âge supérieur à 79 ans, très courte durée</t>
  </si>
  <si>
    <t>33501M16T</t>
  </si>
  <si>
    <t>01M16T</t>
  </si>
  <si>
    <t>Accidents ischémiques transitoires et occlusions des artères précérébrales, âge inférieur à 80 ans, très courte durée</t>
  </si>
  <si>
    <t>33601M18T</t>
  </si>
  <si>
    <t>01M18T</t>
  </si>
  <si>
    <t>Lésions traumatiques intracrâniennes sévères, très courte durée</t>
  </si>
  <si>
    <t>33701M21T</t>
  </si>
  <si>
    <t>01M21T</t>
  </si>
  <si>
    <t>Douleurs chroniques rebelles, très courte durée</t>
  </si>
  <si>
    <t>33801M34T</t>
  </si>
  <si>
    <t>01M34T</t>
  </si>
  <si>
    <t>Anomalies de la démarche d'origine neurologique, très courte durée</t>
  </si>
  <si>
    <t>33901M35T</t>
  </si>
  <si>
    <t>01M35T</t>
  </si>
  <si>
    <t>Symptômes et autres recours aux soins de la CMD 01, très courte durée</t>
  </si>
  <si>
    <t>34001M381</t>
  </si>
  <si>
    <t>01M381</t>
  </si>
  <si>
    <t>Autres affections neurologiques concernant majoritairement la petite enfance, niveau 1</t>
  </si>
  <si>
    <t>34401M391</t>
  </si>
  <si>
    <t>01M391</t>
  </si>
  <si>
    <t>Troubles de la régulation thermique du nouveau-né et du nourrisson, niveau 1</t>
  </si>
  <si>
    <t>34501M392</t>
  </si>
  <si>
    <t>01M392</t>
  </si>
  <si>
    <t>Troubles de la régulation thermique du nouveau-né et du nourrisson, niveau 2</t>
  </si>
  <si>
    <t>39902C11J</t>
  </si>
  <si>
    <t>02C11J</t>
  </si>
  <si>
    <t>Autres interventions intraoculaires en dehors des affections sévères, en ambulatoire</t>
  </si>
  <si>
    <t>41002C021</t>
  </si>
  <si>
    <t>02C021</t>
  </si>
  <si>
    <t>Interventions sur la rétine, niveau 1</t>
  </si>
  <si>
    <t>41102C022</t>
  </si>
  <si>
    <t>02C022</t>
  </si>
  <si>
    <t>Interventions sur la rétine, niveau 2</t>
  </si>
  <si>
    <t>41402C02J</t>
  </si>
  <si>
    <t>02C02J</t>
  </si>
  <si>
    <t>Interventions sur la rétine, en ambulatoire</t>
  </si>
  <si>
    <t>41502C031</t>
  </si>
  <si>
    <t>02C031</t>
  </si>
  <si>
    <t>Interventions sur l'orbite, niveau 1</t>
  </si>
  <si>
    <t>41602C032</t>
  </si>
  <si>
    <t>02C032</t>
  </si>
  <si>
    <t>Interventions sur l'orbite, niveau 2</t>
  </si>
  <si>
    <t>41702C033</t>
  </si>
  <si>
    <t>02C033</t>
  </si>
  <si>
    <t>Interventions sur l'orbite, niveau 3</t>
  </si>
  <si>
    <t>41902C03J</t>
  </si>
  <si>
    <t>02C03J</t>
  </si>
  <si>
    <t>Interventions sur l'orbite, en ambulatoire</t>
  </si>
  <si>
    <t>42002C051</t>
  </si>
  <si>
    <t>02C051</t>
  </si>
  <si>
    <t>Interventions sur le cristallin avec ou sans vitrectomie, niveau 1</t>
  </si>
  <si>
    <t>42102C052</t>
  </si>
  <si>
    <t>02C052</t>
  </si>
  <si>
    <t>Interventions sur le cristallin avec ou sans vitrectomie, niveau 2</t>
  </si>
  <si>
    <t>42402C05J</t>
  </si>
  <si>
    <t>02C05J</t>
  </si>
  <si>
    <t>Interventions sur le cristallin avec ou sans vitrectomie, en ambulatoire</t>
  </si>
  <si>
    <t>42502C061</t>
  </si>
  <si>
    <t>02C061</t>
  </si>
  <si>
    <t>Interventions primaires sur l'iris, niveau 1</t>
  </si>
  <si>
    <t>42902C06J</t>
  </si>
  <si>
    <t>02C06J</t>
  </si>
  <si>
    <t>Interventions primaires sur l'iris, en ambulatoire</t>
  </si>
  <si>
    <t>43002C071</t>
  </si>
  <si>
    <t>02C071</t>
  </si>
  <si>
    <t>Autres interventions extraoculaires, âge inférieur à 18 ans, niveau 1</t>
  </si>
  <si>
    <t>43402C07J</t>
  </si>
  <si>
    <t>02C07J</t>
  </si>
  <si>
    <t>Autres interventions extraoculaires, âge inférieur à 18 ans, en ambulatoire</t>
  </si>
  <si>
    <t>43502C081</t>
  </si>
  <si>
    <t>02C081</t>
  </si>
  <si>
    <t>Autres interventions extraoculaires, âge supérieur à 17 ans, niveau 1</t>
  </si>
  <si>
    <t>43602C082</t>
  </si>
  <si>
    <t>02C082</t>
  </si>
  <si>
    <t>Autres interventions extraoculaires, âge supérieur à 17 ans, niveau 2</t>
  </si>
  <si>
    <t>43702C083</t>
  </si>
  <si>
    <t>02C083</t>
  </si>
  <si>
    <t>Autres interventions extraoculaires, âge supérieur à 17 ans, niveau 3</t>
  </si>
  <si>
    <t>43902C08J</t>
  </si>
  <si>
    <t>02C08J</t>
  </si>
  <si>
    <t>Autres interventions extraoculaires, âge supérieur à 17 ans, en ambulatoire</t>
  </si>
  <si>
    <t>44002C091</t>
  </si>
  <si>
    <t>02C091</t>
  </si>
  <si>
    <t>Allogreffes de cornée, niveau 1</t>
  </si>
  <si>
    <t>44102C092</t>
  </si>
  <si>
    <t>02C092</t>
  </si>
  <si>
    <t>Allogreffes de cornée, niveau 2</t>
  </si>
  <si>
    <t>44402C09J</t>
  </si>
  <si>
    <t>02C09J</t>
  </si>
  <si>
    <t>Allogreffes de cornée, en ambulatoire</t>
  </si>
  <si>
    <t>44502C101</t>
  </si>
  <si>
    <t>02C101</t>
  </si>
  <si>
    <t>Autres interventions intraoculaires pour affections sévères, niveau 1</t>
  </si>
  <si>
    <t>44602C102</t>
  </si>
  <si>
    <t>02C102</t>
  </si>
  <si>
    <t>Autres interventions intraoculaires pour affections sévères, niveau 2</t>
  </si>
  <si>
    <t>44702C103</t>
  </si>
  <si>
    <t>02C103</t>
  </si>
  <si>
    <t>Autres interventions intraoculaires pour affections sévères, niveau 3</t>
  </si>
  <si>
    <t>44902C10J</t>
  </si>
  <si>
    <t>02C10J</t>
  </si>
  <si>
    <t>Autres interventions intraoculaires pour affections sévères, en ambulatoire</t>
  </si>
  <si>
    <t>45002C111</t>
  </si>
  <si>
    <t>02C111</t>
  </si>
  <si>
    <t>Autres interventions intraoculaires en dehors des affections sévères, niveau 1</t>
  </si>
  <si>
    <t>45102C112</t>
  </si>
  <si>
    <t>02C112</t>
  </si>
  <si>
    <t>Autres interventions intraoculaires en dehors des affections sévères, niveau 2</t>
  </si>
  <si>
    <t>45402C11J</t>
  </si>
  <si>
    <t>45502C121</t>
  </si>
  <si>
    <t>02C121</t>
  </si>
  <si>
    <t>Interventions sur le cristallin avec trabéculectomie, niveau 1</t>
  </si>
  <si>
    <t>45902C12J</t>
  </si>
  <si>
    <t>02C12J</t>
  </si>
  <si>
    <t>Interventions sur le cristallin avec trabéculectomie, en ambulatoire</t>
  </si>
  <si>
    <t>46002C091</t>
  </si>
  <si>
    <t>46102C092</t>
  </si>
  <si>
    <t>46402C09J</t>
  </si>
  <si>
    <t>46502C131</t>
  </si>
  <si>
    <t>02C131</t>
  </si>
  <si>
    <t>Interventions sur les muscles oculomoteurs, âge inférieur à 18 ans, niveau 1</t>
  </si>
  <si>
    <t>46902C13J</t>
  </si>
  <si>
    <t>02C13J</t>
  </si>
  <si>
    <t>Interventions sur les muscles oculomoteurs, âge inférieur à 18 ans, en ambulatoire</t>
  </si>
  <si>
    <t>50602M021</t>
  </si>
  <si>
    <t>02M021</t>
  </si>
  <si>
    <t>Hyphéma, niveau 1</t>
  </si>
  <si>
    <t>51002M031</t>
  </si>
  <si>
    <t>02M031</t>
  </si>
  <si>
    <t>Infections oculaires aiguës sévères, niveau 1</t>
  </si>
  <si>
    <t>51102M032</t>
  </si>
  <si>
    <t>02M032</t>
  </si>
  <si>
    <t>Infections oculaires aiguës sévères, niveau 2</t>
  </si>
  <si>
    <t>51202M033</t>
  </si>
  <si>
    <t>02M033</t>
  </si>
  <si>
    <t>Infections oculaires aiguës sévères, niveau 3</t>
  </si>
  <si>
    <t>51302M034</t>
  </si>
  <si>
    <t>02M034</t>
  </si>
  <si>
    <t>Infections oculaires aiguës sévères, niveau 4</t>
  </si>
  <si>
    <t>51402M041</t>
  </si>
  <si>
    <t>02M041</t>
  </si>
  <si>
    <t>Affections oculaires d'origine neurologique, niveau 1</t>
  </si>
  <si>
    <t>51502M042</t>
  </si>
  <si>
    <t>02M042</t>
  </si>
  <si>
    <t>Affections oculaires d'origine neurologique, niveau 2</t>
  </si>
  <si>
    <t>51602M043</t>
  </si>
  <si>
    <t>02M043</t>
  </si>
  <si>
    <t>Affections oculaires d'origine neurologique, niveau 3</t>
  </si>
  <si>
    <t>51802M04T</t>
  </si>
  <si>
    <t>02M04T</t>
  </si>
  <si>
    <t>Affections oculaires d'origine neurologique, très courte durée</t>
  </si>
  <si>
    <t>51902M051</t>
  </si>
  <si>
    <t>02M051</t>
  </si>
  <si>
    <t>Autres affections oculaires, âge inférieur à 18 ans, niveau 1</t>
  </si>
  <si>
    <t>52002M052</t>
  </si>
  <si>
    <t>02M052</t>
  </si>
  <si>
    <t>Autres affections oculaires, âge inférieur à 18 ans, niveau 2</t>
  </si>
  <si>
    <t>52302M05T</t>
  </si>
  <si>
    <t>02M05T</t>
  </si>
  <si>
    <t>Autres affections oculaires, âge inférieur à 18 ans, très courte durée</t>
  </si>
  <si>
    <t>52402M071</t>
  </si>
  <si>
    <t>02M071</t>
  </si>
  <si>
    <t>Autres affections oculaires d'origine diabétique, âge supérieur à 17 ans, niveau 1</t>
  </si>
  <si>
    <t>52502M072</t>
  </si>
  <si>
    <t>02M072</t>
  </si>
  <si>
    <t>Autres affections oculaires d'origine diabétique, âge supérieur à 17 ans, niveau 2</t>
  </si>
  <si>
    <t>52602M073</t>
  </si>
  <si>
    <t>02M073</t>
  </si>
  <si>
    <t>Autres affections oculaires d'origine diabétique, âge supérieur à 17 ans, niveau 3</t>
  </si>
  <si>
    <t>52802M07T</t>
  </si>
  <si>
    <t>02M07T</t>
  </si>
  <si>
    <t>Autres affections oculaires d'origine diabétique, âge supérieur à 17 ans, très courte durée</t>
  </si>
  <si>
    <t>52902M081</t>
  </si>
  <si>
    <t>02M081</t>
  </si>
  <si>
    <t>Autres affections oculaires d'origine non diabétique, âge supérieur à 17 ans, niveau 1</t>
  </si>
  <si>
    <t>53002M082</t>
  </si>
  <si>
    <t>02M082</t>
  </si>
  <si>
    <t>Autres affections oculaires d'origine non diabétique, âge supérieur à 17 ans, niveau 2</t>
  </si>
  <si>
    <t>53102M083</t>
  </si>
  <si>
    <t>02M083</t>
  </si>
  <si>
    <t>Autres affections oculaires d'origine non diabétique, âge supérieur à 17 ans, niveau 3</t>
  </si>
  <si>
    <t>53302M08T</t>
  </si>
  <si>
    <t>02M08T</t>
  </si>
  <si>
    <t>Autres affections oculaires d'origine non diabétique, âge supérieur à 17 ans, très courte durée</t>
  </si>
  <si>
    <t>53402M09Z</t>
  </si>
  <si>
    <t>02M09Z</t>
  </si>
  <si>
    <t>Explorations et surveillance pour affections de l'oeil</t>
  </si>
  <si>
    <t>53502M10Z</t>
  </si>
  <si>
    <t>02M10Z</t>
  </si>
  <si>
    <t>Symptômes et autres recours aux soins de la CMD 02</t>
  </si>
  <si>
    <t>53602M10T</t>
  </si>
  <si>
    <t>02M10T</t>
  </si>
  <si>
    <t>Symptômes et autres recours aux soins de la CMD 02, très courte durée</t>
  </si>
  <si>
    <t>62403C051</t>
  </si>
  <si>
    <t>03C051</t>
  </si>
  <si>
    <t>Réparations de fissures labiale et palatine, niveau 1</t>
  </si>
  <si>
    <t>62503C052</t>
  </si>
  <si>
    <t>03C052</t>
  </si>
  <si>
    <t>Réparations de fissures labiale et palatine, niveau 2</t>
  </si>
  <si>
    <t>62803C061</t>
  </si>
  <si>
    <t>03C061</t>
  </si>
  <si>
    <t>Interventions sur les sinus et l'apophyse mastoïde, âge inférieur à 18 ans, niveau 1</t>
  </si>
  <si>
    <t>62903C062</t>
  </si>
  <si>
    <t>03C062</t>
  </si>
  <si>
    <t>Interventions sur les sinus et l'apophyse mastoïde, âge inférieur à 18 ans, niveau 2</t>
  </si>
  <si>
    <t>63303C071</t>
  </si>
  <si>
    <t>03C071</t>
  </si>
  <si>
    <t>Interventions sur les sinus et l'apophyse mastoïde, âge supérieur à 17 ans, niveau 1</t>
  </si>
  <si>
    <t>63403C072</t>
  </si>
  <si>
    <t>03C072</t>
  </si>
  <si>
    <t>Interventions sur les sinus et l'apophyse mastoïde, âge supérieur à 17 ans, niveau 2</t>
  </si>
  <si>
    <t>63503C073</t>
  </si>
  <si>
    <t>03C073</t>
  </si>
  <si>
    <t>Interventions sur les sinus et l'apophyse mastoïde, âge supérieur à 17 ans, niveau 3</t>
  </si>
  <si>
    <t>63603C074</t>
  </si>
  <si>
    <t>03C074</t>
  </si>
  <si>
    <t>Interventions sur les sinus et l'apophyse mastoïde, âge supérieur à 17 ans, niveau 4</t>
  </si>
  <si>
    <t>63703C07J</t>
  </si>
  <si>
    <t>03C07J</t>
  </si>
  <si>
    <t>Interventions sur les sinus et l'apophyse mastoïde, âge supérieur à 17 ans, en ambulatoire</t>
  </si>
  <si>
    <t>63803C091</t>
  </si>
  <si>
    <t>03C091</t>
  </si>
  <si>
    <t>Rhinoplasties, niveau 1</t>
  </si>
  <si>
    <t>63903C092</t>
  </si>
  <si>
    <t>03C092</t>
  </si>
  <si>
    <t>Rhinoplasties, niveau 2</t>
  </si>
  <si>
    <t>64203C09J</t>
  </si>
  <si>
    <t>03C09J</t>
  </si>
  <si>
    <t>Rhinoplasties, en ambulatoire</t>
  </si>
  <si>
    <t>64303C101</t>
  </si>
  <si>
    <t>03C101</t>
  </si>
  <si>
    <t>Amygdalectomies et/ou adénoïdectomies isolées, âge inférieur à 18 ans, niveau 1</t>
  </si>
  <si>
    <t>64403C102</t>
  </si>
  <si>
    <t>03C102</t>
  </si>
  <si>
    <t>Amygdalectomies et/ou adénoïdectomies isolées, âge inférieur à 18 ans, niveau 2</t>
  </si>
  <si>
    <t>64703C111</t>
  </si>
  <si>
    <t>03C111</t>
  </si>
  <si>
    <t>Amygdalectomies et/ou adénoïdectomies isolées, âge supérieur à 17 ans, niveau 1</t>
  </si>
  <si>
    <t>65103C121</t>
  </si>
  <si>
    <t>03C121</t>
  </si>
  <si>
    <t>Interventions sur les amygdales et les végétations adénoïdes autres que les amygdalectomies et/ou les adénoïdectomies isolées, âge inférieur à 18 ans, niveau 1</t>
  </si>
  <si>
    <t>65203C122</t>
  </si>
  <si>
    <t>03C122</t>
  </si>
  <si>
    <t>Interventions sur les amygdales et les végétations adénoïdes autres que les amygdalectomies et/ou les adénoïdectomies isolées, âge inférieur à 18 ans, niveau 2</t>
  </si>
  <si>
    <t>65503C131</t>
  </si>
  <si>
    <t>03C131</t>
  </si>
  <si>
    <t>Interventions sur les amygdales et les végétations adénoïdes autres que les amygdalectomies et/ou les adénoïdectomies isolées, âge supérieur à 17 ans, niveau 1</t>
  </si>
  <si>
    <t>65603C132</t>
  </si>
  <si>
    <t>03C132</t>
  </si>
  <si>
    <t>Interventions sur les amygdales et les végétations adénoïdes autres que les amygdalectomies et/ou les adénoïdectomies isolées, âge supérieur à 17 ans, niveau 2</t>
  </si>
  <si>
    <t>65903C141</t>
  </si>
  <si>
    <t>03C141</t>
  </si>
  <si>
    <t>Drains transtympaniques, âge inférieur à 18 ans, niveau 1</t>
  </si>
  <si>
    <t>66303C14J</t>
  </si>
  <si>
    <t>03C14J</t>
  </si>
  <si>
    <t>Drains transtympaniques, âge inférieur à 18 ans, en ambulatoire</t>
  </si>
  <si>
    <t>66403C151</t>
  </si>
  <si>
    <t>03C151</t>
  </si>
  <si>
    <t>Drains transtympaniques, âge supérieur à 17 ans, niveau 1</t>
  </si>
  <si>
    <t>66803C15J</t>
  </si>
  <si>
    <t>03C15J</t>
  </si>
  <si>
    <t>Drains transtympaniques, âge supérieur à 17 ans, en ambulatoire</t>
  </si>
  <si>
    <t>66903C161</t>
  </si>
  <si>
    <t>03C161</t>
  </si>
  <si>
    <t>Autres interventions chirurgicales portant sur les oreilles, le nez, la gorge ou le cou, niveau 1</t>
  </si>
  <si>
    <t>67003C162</t>
  </si>
  <si>
    <t>03C162</t>
  </si>
  <si>
    <t>Autres interventions chirurgicales portant sur les oreilles, le nez, la gorge ou le cou, niveau 2</t>
  </si>
  <si>
    <t>67103C163</t>
  </si>
  <si>
    <t>03C163</t>
  </si>
  <si>
    <t>Autres interventions chirurgicales portant sur les oreilles, le nez, la gorge ou le cou, niveau 3</t>
  </si>
  <si>
    <t>67203C164</t>
  </si>
  <si>
    <t>03C164</t>
  </si>
  <si>
    <t>Autres interventions chirurgicales portant sur les oreilles, le nez, la gorge ou le cou, niveau 4</t>
  </si>
  <si>
    <t>67303C16J</t>
  </si>
  <si>
    <t>03C16J</t>
  </si>
  <si>
    <t>Autres interventions chirurgicales portant sur les oreilles, le nez, la gorge ou le cou, en ambulatoire</t>
  </si>
  <si>
    <t>67403C171</t>
  </si>
  <si>
    <t>03C171</t>
  </si>
  <si>
    <t>Interventions sur la bouche, niveau 1</t>
  </si>
  <si>
    <t>67503C172</t>
  </si>
  <si>
    <t>03C172</t>
  </si>
  <si>
    <t>Interventions sur la bouche, niveau 2</t>
  </si>
  <si>
    <t>67803C17J</t>
  </si>
  <si>
    <t>03C17J</t>
  </si>
  <si>
    <t>Interventions sur la bouche, en ambulatoire</t>
  </si>
  <si>
    <t>67903C181</t>
  </si>
  <si>
    <t>03C181</t>
  </si>
  <si>
    <t>Pose d'implants cochléaires, niveau 1</t>
  </si>
  <si>
    <t>68003C182</t>
  </si>
  <si>
    <t>03C182</t>
  </si>
  <si>
    <t>Pose d'implants cochléaires, niveau 2</t>
  </si>
  <si>
    <t>68303C191</t>
  </si>
  <si>
    <t>03C191</t>
  </si>
  <si>
    <t>Ostéotomies de la face, niveau 1</t>
  </si>
  <si>
    <t>68403C192</t>
  </si>
  <si>
    <t>03C192</t>
  </si>
  <si>
    <t>Ostéotomies de la face, niveau 2</t>
  </si>
  <si>
    <t>68703C201</t>
  </si>
  <si>
    <t>03C201</t>
  </si>
  <si>
    <t>Interventions de reconstruction de l'oreille moyenne, niveau 1</t>
  </si>
  <si>
    <t>68803C202</t>
  </si>
  <si>
    <t>03C202</t>
  </si>
  <si>
    <t>Interventions de reconstruction de l'oreille moyenne, niveau 2</t>
  </si>
  <si>
    <t>69103C20J</t>
  </si>
  <si>
    <t>03C20J</t>
  </si>
  <si>
    <t>Interventions de reconstruction de l'oreille moyenne, en ambulatoire</t>
  </si>
  <si>
    <t>69203C211</t>
  </si>
  <si>
    <t>03C211</t>
  </si>
  <si>
    <t>Interventions pour oreilles décollées, niveau 1</t>
  </si>
  <si>
    <t>69603C21J</t>
  </si>
  <si>
    <t>03C21J</t>
  </si>
  <si>
    <t>Interventions pour oreilles décollées, en ambulatoire</t>
  </si>
  <si>
    <t>69803C241</t>
  </si>
  <si>
    <t>03C241</t>
  </si>
  <si>
    <t>Interventions sur les glandes salivaires, niveau 1</t>
  </si>
  <si>
    <t>69903C242</t>
  </si>
  <si>
    <t>03C242</t>
  </si>
  <si>
    <t>Interventions sur les glandes salivaires, niveau 2</t>
  </si>
  <si>
    <t>70203C24J</t>
  </si>
  <si>
    <t>03C24J</t>
  </si>
  <si>
    <t>Interventions sur les glandes salivaires, en ambulatoire</t>
  </si>
  <si>
    <t>70303C251</t>
  </si>
  <si>
    <t>03C251</t>
  </si>
  <si>
    <t>Interventions majeures sur la tête et le cou, niveau 1</t>
  </si>
  <si>
    <t>70403C252</t>
  </si>
  <si>
    <t>03C252</t>
  </si>
  <si>
    <t>Interventions majeures sur la tête et le cou, niveau 2</t>
  </si>
  <si>
    <t>70503C253</t>
  </si>
  <si>
    <t>03C253</t>
  </si>
  <si>
    <t>Interventions majeures sur la tête et le cou, niveau 3</t>
  </si>
  <si>
    <t>70603C254</t>
  </si>
  <si>
    <t>03C254</t>
  </si>
  <si>
    <t>Interventions majeures sur la tête et le cou, niveau 4</t>
  </si>
  <si>
    <t>70703C261</t>
  </si>
  <si>
    <t>03C261</t>
  </si>
  <si>
    <t>Autres interventions sur la tête et le cou, niveau 1</t>
  </si>
  <si>
    <t>70803C262</t>
  </si>
  <si>
    <t>03C262</t>
  </si>
  <si>
    <t>Autres interventions sur la tête et le cou, niveau 2</t>
  </si>
  <si>
    <t>70903C263</t>
  </si>
  <si>
    <t>03C263</t>
  </si>
  <si>
    <t>Autres interventions sur la tête et le cou, niveau 3</t>
  </si>
  <si>
    <t>71003C264</t>
  </si>
  <si>
    <t>03C264</t>
  </si>
  <si>
    <t>Autres interventions sur la tête et le cou, niveau 4</t>
  </si>
  <si>
    <t>71103C05T</t>
  </si>
  <si>
    <t>03C05T</t>
  </si>
  <si>
    <t>Réparations de fissures labiale et palatine, très courte durée</t>
  </si>
  <si>
    <t>71203C19J</t>
  </si>
  <si>
    <t>03C19J</t>
  </si>
  <si>
    <t>Ostéotomies de la face, en ambulatoire</t>
  </si>
  <si>
    <t>71303C27J</t>
  </si>
  <si>
    <t>03C27J</t>
  </si>
  <si>
    <t>Interventions sur les amygdales, en ambulatoire</t>
  </si>
  <si>
    <t>71403C28J</t>
  </si>
  <si>
    <t>03C28J</t>
  </si>
  <si>
    <t>Interventions sur les végétations adénoïdes, en ambulatoire</t>
  </si>
  <si>
    <t>71503C291</t>
  </si>
  <si>
    <t>03C291</t>
  </si>
  <si>
    <t>Autres interventions sur l'oreille, le nez ou la gorge pour tumeurs malignes, niveau 1</t>
  </si>
  <si>
    <t>71603C292</t>
  </si>
  <si>
    <t>03C292</t>
  </si>
  <si>
    <t>Autres interventions sur l'oreille, le nez ou la gorge pour tumeurs malignes, niveau 2</t>
  </si>
  <si>
    <t>71703C293</t>
  </si>
  <si>
    <t>03C293</t>
  </si>
  <si>
    <t>Autres interventions sur l'oreille, le nez ou la gorge pour tumeurs malignes, niveau 3</t>
  </si>
  <si>
    <t>71803C294</t>
  </si>
  <si>
    <t>03C294</t>
  </si>
  <si>
    <t>Autres interventions sur l'oreille, le nez ou la gorge pour tumeurs malignes, niveau 4</t>
  </si>
  <si>
    <t>71903C29J</t>
  </si>
  <si>
    <t>03C29J</t>
  </si>
  <si>
    <t>Autres interventions sur l'oreille, le nez ou la gorge pour tumeurs malignes, en ambulatoire</t>
  </si>
  <si>
    <t>72003C301</t>
  </si>
  <si>
    <t>03C301</t>
  </si>
  <si>
    <t>Interventions sur l'oreille externe, niveau 1</t>
  </si>
  <si>
    <t>72403C30J</t>
  </si>
  <si>
    <t>03C30J</t>
  </si>
  <si>
    <t>Interventions sur l'oreille externe, en ambulatoire</t>
  </si>
  <si>
    <t>81503K021</t>
  </si>
  <si>
    <t>03K021</t>
  </si>
  <si>
    <t>Affections de la bouche et des dents avec certaines extractions, réparations et prothèses dentaires, niveau 1</t>
  </si>
  <si>
    <t>81603K022</t>
  </si>
  <si>
    <t>03K022</t>
  </si>
  <si>
    <t>Affections de la bouche et des dents avec certaines extractions, réparations et prothèses dentaires, niveau 2</t>
  </si>
  <si>
    <t>81903K02J</t>
  </si>
  <si>
    <t>03K02J</t>
  </si>
  <si>
    <t>Affections de la bouche et des dents avec certaines extractions, réparations et prothèses dentaires, en ambulatoire</t>
  </si>
  <si>
    <t>82003K03J</t>
  </si>
  <si>
    <t>03K03J</t>
  </si>
  <si>
    <t>Séjours comprenant une endoscopie oto-rhino-laryngologique, en ambulatoire</t>
  </si>
  <si>
    <t>82103K04J</t>
  </si>
  <si>
    <t>03K04J</t>
  </si>
  <si>
    <t>Séjours comprenant certains actes non opératoires de la CMD 03, en ambulatoire</t>
  </si>
  <si>
    <t>82203M021</t>
  </si>
  <si>
    <t>03M021</t>
  </si>
  <si>
    <t>Traumatismes et déformations du nez, niveau 1</t>
  </si>
  <si>
    <t>82303M022</t>
  </si>
  <si>
    <t>03M022</t>
  </si>
  <si>
    <t>Traumatismes et déformations du nez, niveau 2</t>
  </si>
  <si>
    <t>82603M031</t>
  </si>
  <si>
    <t>03M031</t>
  </si>
  <si>
    <t>Otites moyennes et autres infections des voies aériennes supérieures, âge inférieur à 18 ans, niveau 1</t>
  </si>
  <si>
    <t>82703M032</t>
  </si>
  <si>
    <t>03M032</t>
  </si>
  <si>
    <t>Otites moyennes et autres infections des voies aériennes supérieures, âge inférieur à 18 ans, niveau 2</t>
  </si>
  <si>
    <t>82803M033</t>
  </si>
  <si>
    <t>03M033</t>
  </si>
  <si>
    <t>Otites moyennes et autres infections des voies aériennes supérieures, âge inférieur à 18 ans, niveau 3</t>
  </si>
  <si>
    <t>83003M041</t>
  </si>
  <si>
    <t>03M041</t>
  </si>
  <si>
    <t>Otites moyennes et autres infections des voies aériennes supérieures, âge supérieur à 17 ans, niveau 1</t>
  </si>
  <si>
    <t>83103M042</t>
  </si>
  <si>
    <t>03M042</t>
  </si>
  <si>
    <t>Otites moyennes et autres infections des voies aériennes supérieures, âge supérieur à 17 ans, niveau 2</t>
  </si>
  <si>
    <t>83203M043</t>
  </si>
  <si>
    <t>03M043</t>
  </si>
  <si>
    <t>Otites moyennes et autres infections des voies aériennes supérieures, âge supérieur à 17 ans, niveau 3</t>
  </si>
  <si>
    <t>83303M044</t>
  </si>
  <si>
    <t>03M044</t>
  </si>
  <si>
    <t>Otites moyennes et autres infections des voies aériennes supérieures, âge supérieur à 17 ans, niveau 4</t>
  </si>
  <si>
    <t>83403M051</t>
  </si>
  <si>
    <t>03M051</t>
  </si>
  <si>
    <t>Troubles de l'équilibre, niveau 1</t>
  </si>
  <si>
    <t>83503M052</t>
  </si>
  <si>
    <t>03M052</t>
  </si>
  <si>
    <t>Troubles de l'équilibre, niveau 2</t>
  </si>
  <si>
    <t>83603M053</t>
  </si>
  <si>
    <t>03M053</t>
  </si>
  <si>
    <t>Troubles de l'équilibre, niveau 3</t>
  </si>
  <si>
    <t>83803M061</t>
  </si>
  <si>
    <t>03M061</t>
  </si>
  <si>
    <t>Epistaxis, niveau 1</t>
  </si>
  <si>
    <t>83903M062</t>
  </si>
  <si>
    <t>03M062</t>
  </si>
  <si>
    <t>Epistaxis, niveau 2</t>
  </si>
  <si>
    <t>84003M063</t>
  </si>
  <si>
    <t>03M063</t>
  </si>
  <si>
    <t>Epistaxis, niveau 3</t>
  </si>
  <si>
    <t>84203M071</t>
  </si>
  <si>
    <t>03M071</t>
  </si>
  <si>
    <t>Tumeurs malignes des oreilles, du nez, de la gorge ou de la bouche, niveau 1</t>
  </si>
  <si>
    <t>84303M072</t>
  </si>
  <si>
    <t>03M072</t>
  </si>
  <si>
    <t>Tumeurs malignes des oreilles, du nez, de la gorge ou de la bouche, niveau 2</t>
  </si>
  <si>
    <t>84403M073</t>
  </si>
  <si>
    <t>03M073</t>
  </si>
  <si>
    <t>Tumeurs malignes des oreilles, du nez, de la gorge ou de la bouche, niveau 3</t>
  </si>
  <si>
    <t>84503M074</t>
  </si>
  <si>
    <t>03M074</t>
  </si>
  <si>
    <t>Tumeurs malignes des oreilles, du nez, de la gorge ou de la bouche, niveau 4</t>
  </si>
  <si>
    <t>84603M07T</t>
  </si>
  <si>
    <t>03M07T</t>
  </si>
  <si>
    <t>Tumeurs malignes des oreilles, du nez, de la gorge ou de la bouche, très courte durée</t>
  </si>
  <si>
    <t>84703M081</t>
  </si>
  <si>
    <t>03M081</t>
  </si>
  <si>
    <t>Autres diagnostics portant sur les oreilles, le nez, la gorge ou la bouche, âge inférieur à 18 ans, niveau 1</t>
  </si>
  <si>
    <t>84803M082</t>
  </si>
  <si>
    <t>03M082</t>
  </si>
  <si>
    <t>Autres diagnostics portant sur les oreilles, le nez, la gorge ou la bouche, âge inférieur à 18 ans, niveau 2</t>
  </si>
  <si>
    <t>84903M083</t>
  </si>
  <si>
    <t>03M083</t>
  </si>
  <si>
    <t>Autres diagnostics portant sur les oreilles, le nez, la gorge ou la bouche, âge inférieur à 18 ans, niveau 3</t>
  </si>
  <si>
    <t>85003M084</t>
  </si>
  <si>
    <t>03M084</t>
  </si>
  <si>
    <t>Autres diagnostics portant sur les oreilles, le nez, la gorge ou la bouche, âge inférieur à 18 ans, niveau 4</t>
  </si>
  <si>
    <t>85103M091</t>
  </si>
  <si>
    <t>03M091</t>
  </si>
  <si>
    <t>Autres diagnostics portant sur les oreilles, le nez, la gorge ou la bouche, âge supérieur à 17 ans, niveau 1</t>
  </si>
  <si>
    <t>85203M092</t>
  </si>
  <si>
    <t>03M092</t>
  </si>
  <si>
    <t>Autres diagnostics portant sur les oreilles, le nez, la gorge ou la bouche, âge supérieur à 17 ans, niveau 2</t>
  </si>
  <si>
    <t>85303M093</t>
  </si>
  <si>
    <t>03M093</t>
  </si>
  <si>
    <t>Autres diagnostics portant sur les oreilles, le nez, la gorge ou la bouche, âge supérieur à 17 ans, niveau 3</t>
  </si>
  <si>
    <t>85403M094</t>
  </si>
  <si>
    <t>03M094</t>
  </si>
  <si>
    <t>Autres diagnostics portant sur les oreilles, le nez, la gorge ou la bouche, âge supérieur à 17 ans, niveau 4</t>
  </si>
  <si>
    <t>85503M09T</t>
  </si>
  <si>
    <t>03M09T</t>
  </si>
  <si>
    <t>Autres diagnostics portant sur les oreilles, le nez, la gorge ou la bouche, âge supérieur à 17 ans, très courte durée</t>
  </si>
  <si>
    <t>85603M101</t>
  </si>
  <si>
    <t>03M101</t>
  </si>
  <si>
    <t>Affections de la bouche et des dents sans certaines extractions, réparations ou prothèses dentaires, âge inférieur à 18 ans, niveau 1</t>
  </si>
  <si>
    <t>85703M102</t>
  </si>
  <si>
    <t>03M102</t>
  </si>
  <si>
    <t>Affections de la bouche et des dents sans certaines extractions, réparations ou prothèses dentaires, âge inférieur à 18 ans, niveau 2</t>
  </si>
  <si>
    <t>86003M111</t>
  </si>
  <si>
    <t>03M111</t>
  </si>
  <si>
    <t>Affections de la bouche et des dents sans certaines extractions, réparations ou prothèses dentaires, âge supérieur à 17 ans, niveau 1</t>
  </si>
  <si>
    <t>86103M112</t>
  </si>
  <si>
    <t>03M112</t>
  </si>
  <si>
    <t>Affections de la bouche et des dents sans certaines extractions, réparations ou prothèses dentaires, âge supérieur à 17 ans, niveau 2</t>
  </si>
  <si>
    <t>86203M113</t>
  </si>
  <si>
    <t>03M113</t>
  </si>
  <si>
    <t>Affections de la bouche et des dents sans certaines extractions, réparations ou prothèses dentaires, âge supérieur à 17 ans, niveau 3</t>
  </si>
  <si>
    <t>86303M114</t>
  </si>
  <si>
    <t>03M114</t>
  </si>
  <si>
    <t>Affections de la bouche et des dents sans certaines extractions, réparations ou prothèses dentaires, âge supérieur à 17 ans, niveau 4</t>
  </si>
  <si>
    <t>86403M121</t>
  </si>
  <si>
    <t>03M121</t>
  </si>
  <si>
    <t>Infections aigües sévères des voies aériennes supérieures, âge inférieur à 18 ans, niveau 1</t>
  </si>
  <si>
    <t>86503M122</t>
  </si>
  <si>
    <t>03M122</t>
  </si>
  <si>
    <t>Infections aigües sévères des voies aériennes supérieures, âge inférieur à 18 ans, niveau 2</t>
  </si>
  <si>
    <t>86803M131</t>
  </si>
  <si>
    <t>03M131</t>
  </si>
  <si>
    <t>Infections aigües sévères des voies aériennes supérieures, âge supérieur à 17 ans, niveau 1</t>
  </si>
  <si>
    <t>86903M132</t>
  </si>
  <si>
    <t>03M132</t>
  </si>
  <si>
    <t>Infections aigües sévères des voies aériennes supérieures, âge supérieur à 17 ans, niveau 2</t>
  </si>
  <si>
    <t>87003M133</t>
  </si>
  <si>
    <t>03M133</t>
  </si>
  <si>
    <t>Infections aigües sévères des voies aériennes supérieures, âge supérieur à 17 ans, niveau 3</t>
  </si>
  <si>
    <t>87103M134</t>
  </si>
  <si>
    <t>03M134</t>
  </si>
  <si>
    <t>Infections aigües sévères des voies aériennes supérieures, âge supérieur à 17 ans, niveau 4</t>
  </si>
  <si>
    <t>87203M14Z</t>
  </si>
  <si>
    <t>03M14Z</t>
  </si>
  <si>
    <t>Explorations et surveillance pour affections ORL</t>
  </si>
  <si>
    <t>87303M15Z</t>
  </si>
  <si>
    <t>03M15Z</t>
  </si>
  <si>
    <t>Symptômes et autres recours aux soins de la CMD 03</t>
  </si>
  <si>
    <t>87403M02T</t>
  </si>
  <si>
    <t>03M02T</t>
  </si>
  <si>
    <t>Traumatismes et déformations du nez, très courte durée</t>
  </si>
  <si>
    <t>87503M03T</t>
  </si>
  <si>
    <t>03M03T</t>
  </si>
  <si>
    <t>Otites moyennes et autres infections des voies aériennes supérieures, âge inférieur à 18 ans, très courte durée</t>
  </si>
  <si>
    <t>87603M04T</t>
  </si>
  <si>
    <t>03M04T</t>
  </si>
  <si>
    <t>Otites moyennes et autres infections des voies aériennes supérieures, âge supérieur à 17 ans, très courte durée</t>
  </si>
  <si>
    <t>87703M05T</t>
  </si>
  <si>
    <t>03M05T</t>
  </si>
  <si>
    <t>Troubles de l'équilibre, très courte durée</t>
  </si>
  <si>
    <t>87803M06T</t>
  </si>
  <si>
    <t>03M06T</t>
  </si>
  <si>
    <t>Epistaxis, très courte durée</t>
  </si>
  <si>
    <t>87903M08T</t>
  </si>
  <si>
    <t>03M08T</t>
  </si>
  <si>
    <t>Autres diagnostics portant sur les oreilles, le nez, la gorge ou la bouche, âge inférieur à 18 ans, très courte durée</t>
  </si>
  <si>
    <t>88003M10T</t>
  </si>
  <si>
    <t>03M10T</t>
  </si>
  <si>
    <t>Affections de la bouche et des dents sans certaines extractions, réparations ou prothèses dentaires, âge inférieur à 18 ans, très courte durée</t>
  </si>
  <si>
    <t>88103M11T</t>
  </si>
  <si>
    <t>03M11T</t>
  </si>
  <si>
    <t>Affections de la bouche et des dents sans certaines extractions, réparations ou prothèses dentaires, âge supérieur à 17 ans, très courte durée</t>
  </si>
  <si>
    <t>88203M15T</t>
  </si>
  <si>
    <t>03M15T</t>
  </si>
  <si>
    <t>Symptômes et autres recours aux soins de la CMD 03, très courte durée</t>
  </si>
  <si>
    <t>100504C021</t>
  </si>
  <si>
    <t>04C021</t>
  </si>
  <si>
    <t>Interventions majeures sur le thorax, niveau 1</t>
  </si>
  <si>
    <t>100604C022</t>
  </si>
  <si>
    <t>04C022</t>
  </si>
  <si>
    <t>Interventions majeures sur le thorax, niveau 2</t>
  </si>
  <si>
    <t>100704C023</t>
  </si>
  <si>
    <t>04C023</t>
  </si>
  <si>
    <t>Interventions majeures sur le thorax, niveau 3</t>
  </si>
  <si>
    <t>100804C024</t>
  </si>
  <si>
    <t>04C024</t>
  </si>
  <si>
    <t>Interventions majeures sur le thorax, niveau 4</t>
  </si>
  <si>
    <t>100904C031</t>
  </si>
  <si>
    <t>04C031</t>
  </si>
  <si>
    <t>Autres interventions chirurgicales sur le système respiratoire, niveau 1</t>
  </si>
  <si>
    <t>101004C032</t>
  </si>
  <si>
    <t>04C032</t>
  </si>
  <si>
    <t>Autres interventions chirurgicales sur le système respiratoire, niveau 2</t>
  </si>
  <si>
    <t>101104C033</t>
  </si>
  <si>
    <t>04C033</t>
  </si>
  <si>
    <t>Autres interventions chirurgicales sur le système respiratoire, niveau 3</t>
  </si>
  <si>
    <t>101204C034</t>
  </si>
  <si>
    <t>04C034</t>
  </si>
  <si>
    <t>Autres interventions chirurgicales sur le système respiratoire, niveau 4</t>
  </si>
  <si>
    <t>101304C041</t>
  </si>
  <si>
    <t>04C041</t>
  </si>
  <si>
    <t>Interventions sous thoracoscopie, niveau 1</t>
  </si>
  <si>
    <t>101404C042</t>
  </si>
  <si>
    <t>04C042</t>
  </si>
  <si>
    <t>Interventions sous thoracoscopie, niveau 2</t>
  </si>
  <si>
    <t>101504C043</t>
  </si>
  <si>
    <t>04C043</t>
  </si>
  <si>
    <t>Interventions sous thoracoscopie, niveau 3</t>
  </si>
  <si>
    <t>101604C044</t>
  </si>
  <si>
    <t>04C044</t>
  </si>
  <si>
    <t>Interventions sous thoracoscopie, niveau 4</t>
  </si>
  <si>
    <t>112904K02J</t>
  </si>
  <si>
    <t>04K02J</t>
  </si>
  <si>
    <t>Séjours comprenant une endoscopie bronchique, en ambulatoire</t>
  </si>
  <si>
    <t>113004M021</t>
  </si>
  <si>
    <t>04M021</t>
  </si>
  <si>
    <t>Bronchites et asthme, âge inférieur à 18 ans, niveau 1</t>
  </si>
  <si>
    <t>113104M022</t>
  </si>
  <si>
    <t>04M022</t>
  </si>
  <si>
    <t>Bronchites et asthme, âge inférieur à 18 ans, niveau 2</t>
  </si>
  <si>
    <t>113204M023</t>
  </si>
  <si>
    <t>04M023</t>
  </si>
  <si>
    <t>Bronchites et asthme, âge inférieur à 18 ans, niveau 3</t>
  </si>
  <si>
    <t>113304M024</t>
  </si>
  <si>
    <t>04M024</t>
  </si>
  <si>
    <t>Bronchites et asthme, âge inférieur à 18 ans, niveau 4</t>
  </si>
  <si>
    <t>113404M031</t>
  </si>
  <si>
    <t>04M031</t>
  </si>
  <si>
    <t>Bronchites et asthme, âge supérieur à 17 ans, niveau 1</t>
  </si>
  <si>
    <t>113504M032</t>
  </si>
  <si>
    <t>04M032</t>
  </si>
  <si>
    <t>Bronchites et asthme, âge supérieur à 17 ans, niveau 2</t>
  </si>
  <si>
    <t>113604M033</t>
  </si>
  <si>
    <t>04M033</t>
  </si>
  <si>
    <t>Bronchites et asthme, âge supérieur à 17 ans, niveau 3</t>
  </si>
  <si>
    <t>113704M034</t>
  </si>
  <si>
    <t>04M034</t>
  </si>
  <si>
    <t>Bronchites et asthme, âge supérieur à 17 ans, niveau 4</t>
  </si>
  <si>
    <t>113804M041</t>
  </si>
  <si>
    <t>04M041</t>
  </si>
  <si>
    <t>Pneumonies et pleurésies banales, âge inférieur à 18 ans, niveau 1</t>
  </si>
  <si>
    <t>113904M042</t>
  </si>
  <si>
    <t>04M042</t>
  </si>
  <si>
    <t>Pneumonies et pleurésies banales, âge inférieur à 18 ans, niveau 2</t>
  </si>
  <si>
    <t>114004M043</t>
  </si>
  <si>
    <t>04M043</t>
  </si>
  <si>
    <t>Pneumonies et pleurésies banales, âge inférieur à 18 ans, niveau 3</t>
  </si>
  <si>
    <t>114104M044</t>
  </si>
  <si>
    <t>04M044</t>
  </si>
  <si>
    <t>Pneumonies et pleurésies banales, âge inférieur à 18 ans, niveau 4</t>
  </si>
  <si>
    <t>114204M051</t>
  </si>
  <si>
    <t>04M051</t>
  </si>
  <si>
    <t>Pneumonies et pleurésies banales, âge supérieur à 17 ans, niveau 1</t>
  </si>
  <si>
    <t>114304M052</t>
  </si>
  <si>
    <t>04M052</t>
  </si>
  <si>
    <t>Pneumonies et pleurésies banales, âge supérieur à 17 ans, niveau 2</t>
  </si>
  <si>
    <t>114404M053</t>
  </si>
  <si>
    <t>04M053</t>
  </si>
  <si>
    <t>Pneumonies et pleurésies banales, âge supérieur à 17 ans, niveau 3</t>
  </si>
  <si>
    <t>114504M054</t>
  </si>
  <si>
    <t>04M054</t>
  </si>
  <si>
    <t>Pneumonies et pleurésies banales, âge supérieur à 17 ans, niveau 4</t>
  </si>
  <si>
    <t>114604M061</t>
  </si>
  <si>
    <t>04M061</t>
  </si>
  <si>
    <t>Infections et inflammations respiratoires, âge inférieur à 18 ans, niveau 1</t>
  </si>
  <si>
    <t>114704M062</t>
  </si>
  <si>
    <t>04M062</t>
  </si>
  <si>
    <t>Infections et inflammations respiratoires, âge inférieur à 18 ans, niveau 2</t>
  </si>
  <si>
    <t>114804M063</t>
  </si>
  <si>
    <t>04M063</t>
  </si>
  <si>
    <t>Infections et inflammations respiratoires, âge inférieur à 18 ans, niveau 3</t>
  </si>
  <si>
    <t>114904M064</t>
  </si>
  <si>
    <t>04M064</t>
  </si>
  <si>
    <t>Infections et inflammations respiratoires, âge inférieur à 18 ans, niveau 4</t>
  </si>
  <si>
    <t>115004M06T</t>
  </si>
  <si>
    <t>04M06T</t>
  </si>
  <si>
    <t>Transferts et autres séjours courts pour infections et inflammations respiratoires, âge inférieur à 18 ans</t>
  </si>
  <si>
    <t>115104M071</t>
  </si>
  <si>
    <t>04M071</t>
  </si>
  <si>
    <t>Infections et inflammations respiratoires, âge supérieur à 17 ans, niveau 1</t>
  </si>
  <si>
    <t>115204M072</t>
  </si>
  <si>
    <t>04M072</t>
  </si>
  <si>
    <t>Infections et inflammations respiratoires, âge supérieur à 17 ans, niveau 2</t>
  </si>
  <si>
    <t>115304M073</t>
  </si>
  <si>
    <t>04M073</t>
  </si>
  <si>
    <t>Infections et inflammations respiratoires, âge supérieur à 17 ans, niveau 3</t>
  </si>
  <si>
    <t>115404M074</t>
  </si>
  <si>
    <t>04M074</t>
  </si>
  <si>
    <t>Infections et inflammations respiratoires, âge supérieur à 17 ans, niveau 4</t>
  </si>
  <si>
    <t>115504M07T</t>
  </si>
  <si>
    <t>04M07T</t>
  </si>
  <si>
    <t>Transferts et autres séjours courts pour infections et inflammations respiratoires, âge supérieur à 17 ans</t>
  </si>
  <si>
    <t>115604M081</t>
  </si>
  <si>
    <t>04M081</t>
  </si>
  <si>
    <t>Bronchopneumopathies chroniques, niveau 1</t>
  </si>
  <si>
    <t>115704M082</t>
  </si>
  <si>
    <t>04M082</t>
  </si>
  <si>
    <t>Bronchopneumopathies chroniques, niveau 2</t>
  </si>
  <si>
    <t>115804M083</t>
  </si>
  <si>
    <t>04M083</t>
  </si>
  <si>
    <t>Bronchopneumopathies chroniques, niveau 3</t>
  </si>
  <si>
    <t>115904M084</t>
  </si>
  <si>
    <t>04M084</t>
  </si>
  <si>
    <t>Bronchopneumopathies chroniques, niveau 4</t>
  </si>
  <si>
    <t>116004M08T</t>
  </si>
  <si>
    <t>04M08T</t>
  </si>
  <si>
    <t>Bronchopneumopathies chroniques, très courte durée</t>
  </si>
  <si>
    <t>116104M091</t>
  </si>
  <si>
    <t>04M091</t>
  </si>
  <si>
    <t>Tumeurs de l'appareil respiratoire, niveau 1</t>
  </si>
  <si>
    <t>116204M092</t>
  </si>
  <si>
    <t>04M092</t>
  </si>
  <si>
    <t>Tumeurs de l'appareil respiratoire, niveau 2</t>
  </si>
  <si>
    <t>116304M093</t>
  </si>
  <si>
    <t>04M093</t>
  </si>
  <si>
    <t>Tumeurs de l'appareil respiratoire, niveau 3</t>
  </si>
  <si>
    <t>116404M094</t>
  </si>
  <si>
    <t>04M094</t>
  </si>
  <si>
    <t>Tumeurs de l'appareil respiratoire, niveau 4</t>
  </si>
  <si>
    <t>116504M09T</t>
  </si>
  <si>
    <t>04M09T</t>
  </si>
  <si>
    <t>Tumeurs de l'appareil respiratoire, très courte durée</t>
  </si>
  <si>
    <t>116604M101</t>
  </si>
  <si>
    <t>04M101</t>
  </si>
  <si>
    <t>Embolies pulmonaires, niveau 1</t>
  </si>
  <si>
    <t>116704M102</t>
  </si>
  <si>
    <t>04M102</t>
  </si>
  <si>
    <t>Embolies pulmonaires, niveau 2</t>
  </si>
  <si>
    <t>116804M103</t>
  </si>
  <si>
    <t>04M103</t>
  </si>
  <si>
    <t>Embolies pulmonaires, niveau 3</t>
  </si>
  <si>
    <t>116904M104</t>
  </si>
  <si>
    <t>04M104</t>
  </si>
  <si>
    <t>Embolies pulmonaires, niveau 4</t>
  </si>
  <si>
    <t>117004M10T</t>
  </si>
  <si>
    <t>04M10T</t>
  </si>
  <si>
    <t>Embolies pulmonaires, très courte durée</t>
  </si>
  <si>
    <t>117104M111</t>
  </si>
  <si>
    <t>04M111</t>
  </si>
  <si>
    <t>Signes et symptômes respiratoires, niveau 1</t>
  </si>
  <si>
    <t>117204M112</t>
  </si>
  <si>
    <t>04M112</t>
  </si>
  <si>
    <t>Signes et symptômes respiratoires, niveau 2</t>
  </si>
  <si>
    <t>117304M113</t>
  </si>
  <si>
    <t>04M113</t>
  </si>
  <si>
    <t>Signes et symptômes respiratoires, niveau 3</t>
  </si>
  <si>
    <t>117404M114</t>
  </si>
  <si>
    <t>04M114</t>
  </si>
  <si>
    <t>Signes et symptômes respiratoires, niveau 4</t>
  </si>
  <si>
    <t>117504M121</t>
  </si>
  <si>
    <t>04M121</t>
  </si>
  <si>
    <t>Pneumothorax, niveau 1</t>
  </si>
  <si>
    <t>117604M122</t>
  </si>
  <si>
    <t>04M122</t>
  </si>
  <si>
    <t>Pneumothorax, niveau 2</t>
  </si>
  <si>
    <t>117704M123</t>
  </si>
  <si>
    <t>04M123</t>
  </si>
  <si>
    <t>Pneumothorax, niveau 3</t>
  </si>
  <si>
    <t>117804M124</t>
  </si>
  <si>
    <t>04M124</t>
  </si>
  <si>
    <t>Pneumothorax, niveau 4</t>
  </si>
  <si>
    <t>117904M12T</t>
  </si>
  <si>
    <t>04M12T</t>
  </si>
  <si>
    <t>Pneumothorax, très courte durée</t>
  </si>
  <si>
    <t>118004M131</t>
  </si>
  <si>
    <t>04M131</t>
  </si>
  <si>
    <t>Oedème pulmonaire et détresse respiratoire, niveau 1</t>
  </si>
  <si>
    <t>118104M132</t>
  </si>
  <si>
    <t>04M132</t>
  </si>
  <si>
    <t>Oedème pulmonaire et détresse respiratoire, niveau 2</t>
  </si>
  <si>
    <t>118204M133</t>
  </si>
  <si>
    <t>04M133</t>
  </si>
  <si>
    <t>Oedème pulmonaire et détresse respiratoire, niveau 3</t>
  </si>
  <si>
    <t>118304M134</t>
  </si>
  <si>
    <t>04M134</t>
  </si>
  <si>
    <t>Oedème pulmonaire et détresse respiratoire, niveau 4</t>
  </si>
  <si>
    <t>118404M13T</t>
  </si>
  <si>
    <t>04M13T</t>
  </si>
  <si>
    <t>Oedème pulmonaire et détresse respiratoire, très courte durée</t>
  </si>
  <si>
    <t>118504M141</t>
  </si>
  <si>
    <t>04M141</t>
  </si>
  <si>
    <t>Maladies pulmonaires interstitielles, niveau 1</t>
  </si>
  <si>
    <t>118604M142</t>
  </si>
  <si>
    <t>04M142</t>
  </si>
  <si>
    <t>Maladies pulmonaires interstitielles, niveau 2</t>
  </si>
  <si>
    <t>118704M143</t>
  </si>
  <si>
    <t>04M143</t>
  </si>
  <si>
    <t>Maladies pulmonaires interstitielles, niveau 3</t>
  </si>
  <si>
    <t>118804M144</t>
  </si>
  <si>
    <t>04M144</t>
  </si>
  <si>
    <t>Maladies pulmonaires interstitielles, niveau 4</t>
  </si>
  <si>
    <t>118904M14T</t>
  </si>
  <si>
    <t>04M14T</t>
  </si>
  <si>
    <t>Maladies pulmonaires interstitielles, très courte durée</t>
  </si>
  <si>
    <t>119004M151</t>
  </si>
  <si>
    <t>04M151</t>
  </si>
  <si>
    <t>Autres diagnostics portant sur le système respiratoire, niveau 1</t>
  </si>
  <si>
    <t>119104M152</t>
  </si>
  <si>
    <t>04M152</t>
  </si>
  <si>
    <t>Autres diagnostics portant sur le système respiratoire, niveau 2</t>
  </si>
  <si>
    <t>119204M153</t>
  </si>
  <si>
    <t>04M153</t>
  </si>
  <si>
    <t>Autres diagnostics portant sur le système respiratoire, niveau 3</t>
  </si>
  <si>
    <t>119304M154</t>
  </si>
  <si>
    <t>04M154</t>
  </si>
  <si>
    <t>Autres diagnostics portant sur le système respiratoire, niveau 4</t>
  </si>
  <si>
    <t>119404M15T</t>
  </si>
  <si>
    <t>04M15T</t>
  </si>
  <si>
    <t>Autres diagnostics portant sur le système respiratoire, très courte durée</t>
  </si>
  <si>
    <t>119504M161</t>
  </si>
  <si>
    <t>04M161</t>
  </si>
  <si>
    <t>Traumatismes thoraciques, niveau 1</t>
  </si>
  <si>
    <t>119604M162</t>
  </si>
  <si>
    <t>04M162</t>
  </si>
  <si>
    <t>Traumatismes thoraciques, niveau 2</t>
  </si>
  <si>
    <t>119704M163</t>
  </si>
  <si>
    <t>04M163</t>
  </si>
  <si>
    <t>Traumatismes thoraciques, niveau 3</t>
  </si>
  <si>
    <t>119804M164</t>
  </si>
  <si>
    <t>04M164</t>
  </si>
  <si>
    <t>Traumatismes thoraciques, niveau 4</t>
  </si>
  <si>
    <t>119904M16T</t>
  </si>
  <si>
    <t>04M16T</t>
  </si>
  <si>
    <t>Traumatismes thoraciques, très courte durée</t>
  </si>
  <si>
    <t>120004M171</t>
  </si>
  <si>
    <t>04M171</t>
  </si>
  <si>
    <t>Epanchements pleuraux, niveau 1</t>
  </si>
  <si>
    <t>120104M172</t>
  </si>
  <si>
    <t>04M172</t>
  </si>
  <si>
    <t>Epanchements pleuraux, niveau 2</t>
  </si>
  <si>
    <t>120204M173</t>
  </si>
  <si>
    <t>04M173</t>
  </si>
  <si>
    <t>Epanchements pleuraux, niveau 3</t>
  </si>
  <si>
    <t>120304M174</t>
  </si>
  <si>
    <t>04M174</t>
  </si>
  <si>
    <t>Epanchements pleuraux, niveau 4</t>
  </si>
  <si>
    <t>120404M17T</t>
  </si>
  <si>
    <t>04M17T</t>
  </si>
  <si>
    <t>Epanchements pleuraux, très courte durée</t>
  </si>
  <si>
    <t>120504M181</t>
  </si>
  <si>
    <t>04M181</t>
  </si>
  <si>
    <t>Bronchiolites, niveau 1</t>
  </si>
  <si>
    <t>120604M182</t>
  </si>
  <si>
    <t>04M182</t>
  </si>
  <si>
    <t>Bronchiolites, niveau 2</t>
  </si>
  <si>
    <t>120704M183</t>
  </si>
  <si>
    <t>04M183</t>
  </si>
  <si>
    <t>Bronchiolites, niveau 3</t>
  </si>
  <si>
    <t>120804M184</t>
  </si>
  <si>
    <t>04M184</t>
  </si>
  <si>
    <t>Bronchiolites, niveau 4</t>
  </si>
  <si>
    <t>120904M191</t>
  </si>
  <si>
    <t>04M191</t>
  </si>
  <si>
    <t>Tuberculoses, niveau 1</t>
  </si>
  <si>
    <t>121004M192</t>
  </si>
  <si>
    <t>04M192</t>
  </si>
  <si>
    <t>Tuberculoses, niveau 2</t>
  </si>
  <si>
    <t>121104M193</t>
  </si>
  <si>
    <t>04M193</t>
  </si>
  <si>
    <t>Tuberculoses, niveau 3</t>
  </si>
  <si>
    <t>121304M19T</t>
  </si>
  <si>
    <t>04M19T</t>
  </si>
  <si>
    <t>Tuberculoses, très courte durée</t>
  </si>
  <si>
    <t>121404M201</t>
  </si>
  <si>
    <t>04M201</t>
  </si>
  <si>
    <t>Bronchopneumopathies chroniques surinfectées, niveau 1</t>
  </si>
  <si>
    <t>121504M202</t>
  </si>
  <si>
    <t>04M202</t>
  </si>
  <si>
    <t>Bronchopneumopathies chroniques surinfectées, niveau 2</t>
  </si>
  <si>
    <t>121604M203</t>
  </si>
  <si>
    <t>04M203</t>
  </si>
  <si>
    <t>Bronchopneumopathies chroniques surinfectées, niveau 3</t>
  </si>
  <si>
    <t>121704M204</t>
  </si>
  <si>
    <t>04M204</t>
  </si>
  <si>
    <t>Bronchopneumopathies chroniques surinfectées, niveau 4</t>
  </si>
  <si>
    <t>121804M20T</t>
  </si>
  <si>
    <t>04M20T</t>
  </si>
  <si>
    <t>Bronchopneumopathies chroniques surinfectées, très courte durée</t>
  </si>
  <si>
    <t>121904M211</t>
  </si>
  <si>
    <t>04M211</t>
  </si>
  <si>
    <t>Suivis de greffe pulmonaire, niveau 1</t>
  </si>
  <si>
    <t>122004M212</t>
  </si>
  <si>
    <t>04M212</t>
  </si>
  <si>
    <t>Suivis de greffe pulmonaire, niveau 2</t>
  </si>
  <si>
    <t>122104M213</t>
  </si>
  <si>
    <t>04M213</t>
  </si>
  <si>
    <t>Suivis de greffe pulmonaire, niveau 3</t>
  </si>
  <si>
    <t>122304M22Z</t>
  </si>
  <si>
    <t>04M22Z</t>
  </si>
  <si>
    <t>Explorations et surveillance pour affections de l'appareil respiratoire</t>
  </si>
  <si>
    <t>122404M23T</t>
  </si>
  <si>
    <t>04M23T</t>
  </si>
  <si>
    <t>Autres symptômes et recours aux soins de la CMD 04, très courte durée</t>
  </si>
  <si>
    <t>122504M23Z</t>
  </si>
  <si>
    <t>04M23Z</t>
  </si>
  <si>
    <t>Autres symptômes et recours aux soins de la CMD 04</t>
  </si>
  <si>
    <t>122604M24E</t>
  </si>
  <si>
    <t>04M24E</t>
  </si>
  <si>
    <t>Affections de la CMD 04 avec décès : séjours de moins de 2 jours</t>
  </si>
  <si>
    <t>122704M251</t>
  </si>
  <si>
    <t>04M251</t>
  </si>
  <si>
    <t>Grippes, niveau 1</t>
  </si>
  <si>
    <t>122804M252</t>
  </si>
  <si>
    <t>04M252</t>
  </si>
  <si>
    <t>Grippes, niveau 2</t>
  </si>
  <si>
    <t>122904M253</t>
  </si>
  <si>
    <t>04M253</t>
  </si>
  <si>
    <t>Grippes, niveau 3</t>
  </si>
  <si>
    <t>123004M254</t>
  </si>
  <si>
    <t>04M254</t>
  </si>
  <si>
    <t>Grippes, niveau 4</t>
  </si>
  <si>
    <t>123104M25T</t>
  </si>
  <si>
    <t>04M25T</t>
  </si>
  <si>
    <t>Grippes, très courte durée</t>
  </si>
  <si>
    <t>123204M261</t>
  </si>
  <si>
    <t>04M261</t>
  </si>
  <si>
    <t>Fibroses kystiques avec manifestations pulmonaires, niveau 1</t>
  </si>
  <si>
    <t>123304M262</t>
  </si>
  <si>
    <t>04M262</t>
  </si>
  <si>
    <t>Fibroses kystiques avec manifestations pulmonaires, niveau 2</t>
  </si>
  <si>
    <t>123404M263</t>
  </si>
  <si>
    <t>04M263</t>
  </si>
  <si>
    <t>Fibroses kystiques avec manifestations pulmonaires, niveau 3</t>
  </si>
  <si>
    <t>123504M264</t>
  </si>
  <si>
    <t>04M264</t>
  </si>
  <si>
    <t>Fibroses kystiques avec manifestations pulmonaires, niveau 4</t>
  </si>
  <si>
    <t>123604M26T</t>
  </si>
  <si>
    <t>04M26T</t>
  </si>
  <si>
    <t>Fibroses kystiques avec manifestations pulmonaires, très courte durée</t>
  </si>
  <si>
    <t>123704M02T</t>
  </si>
  <si>
    <t>04M02T</t>
  </si>
  <si>
    <t>Bronchites et asthme, âge inférieur à 18 ans, très courte durée</t>
  </si>
  <si>
    <t>123804M03T</t>
  </si>
  <si>
    <t>04M03T</t>
  </si>
  <si>
    <t>Bronchites et asthme, âge supérieur à 17 ans, très courte durée</t>
  </si>
  <si>
    <t>123904M05T</t>
  </si>
  <si>
    <t>04M05T</t>
  </si>
  <si>
    <t>Transferts et autres séjours pour pneumonies et pleurésies banales, âge supérieur à 17 ans</t>
  </si>
  <si>
    <t>124004M18T</t>
  </si>
  <si>
    <t>04M18T</t>
  </si>
  <si>
    <t>Bronchiolites, très courte durée</t>
  </si>
  <si>
    <t>124104M271</t>
  </si>
  <si>
    <t>04M271</t>
  </si>
  <si>
    <t>Autres affections respiratoires concernant majoritairement la petite enfance, niveau 1</t>
  </si>
  <si>
    <t>124204M272</t>
  </si>
  <si>
    <t>04M272</t>
  </si>
  <si>
    <t>Autres affections respiratoires concernant majoritairement la petite enfance, niveau 2</t>
  </si>
  <si>
    <t>124304M273</t>
  </si>
  <si>
    <t>04M273</t>
  </si>
  <si>
    <t>Autres affections respiratoires concernant majoritairement la petite enfance, niveau 3</t>
  </si>
  <si>
    <t>124404M274</t>
  </si>
  <si>
    <t>04M274</t>
  </si>
  <si>
    <t>Autres affections respiratoires concernant majoritairement la petite enfance, niveau 4</t>
  </si>
  <si>
    <t>143005C021</t>
  </si>
  <si>
    <t>05C021</t>
  </si>
  <si>
    <t>Chirurgie de remplacement valvulaire avec circulation extracorporelle et avec cathétérisme cardiaque ou coronarographie, niveau 1</t>
  </si>
  <si>
    <t>143105C022</t>
  </si>
  <si>
    <t>05C022</t>
  </si>
  <si>
    <t>Chirurgie de remplacement valvulaire avec circulation extracorporelle et avec cathétérisme cardiaque ou coronarographie, niveau 2</t>
  </si>
  <si>
    <t>143205C023</t>
  </si>
  <si>
    <t>05C023</t>
  </si>
  <si>
    <t>Chirurgie de remplacement valvulaire avec circulation extracorporelle et avec cathétérisme cardiaque ou coronarographie, niveau 3</t>
  </si>
  <si>
    <t>143305C024</t>
  </si>
  <si>
    <t>05C024</t>
  </si>
  <si>
    <t>Chirurgie de remplacement valvulaire avec circulation extracorporelle et avec cathétérisme cardiaque ou coronarographie, niveau 4</t>
  </si>
  <si>
    <t>143405C031</t>
  </si>
  <si>
    <t>05C031</t>
  </si>
  <si>
    <t>Chirurgie de remplacement valvulaire avec circulation extracorporelle, sans cathétérisme cardiaque, ni coronarographie, niveau 1</t>
  </si>
  <si>
    <t>143505C032</t>
  </si>
  <si>
    <t>05C032</t>
  </si>
  <si>
    <t>Chirurgie de remplacement valvulaire avec circulation extracorporelle, sans cathétérisme cardiaque, ni coronarographie, niveau 2</t>
  </si>
  <si>
    <t>143605C033</t>
  </si>
  <si>
    <t>05C033</t>
  </si>
  <si>
    <t>Chirurgie de remplacement valvulaire avec circulation extracorporelle, sans cathétérisme cardiaque, ni coronarographie, niveau 3</t>
  </si>
  <si>
    <t>143705C034</t>
  </si>
  <si>
    <t>05C034</t>
  </si>
  <si>
    <t>Chirurgie de remplacement valvulaire avec circulation extracorporelle, sans cathétérisme cardiaque, ni coronarographie, niveau 4</t>
  </si>
  <si>
    <t>143805C041</t>
  </si>
  <si>
    <t>05C041</t>
  </si>
  <si>
    <t>Pontages aortocoronariens avec cathétérisme cardiaque ou coronarographie, niveau 1</t>
  </si>
  <si>
    <t>143905C042</t>
  </si>
  <si>
    <t>05C042</t>
  </si>
  <si>
    <t>Pontages aortocoronariens avec cathétérisme cardiaque ou coronarographie, niveau 2</t>
  </si>
  <si>
    <t>144005C043</t>
  </si>
  <si>
    <t>05C043</t>
  </si>
  <si>
    <t>Pontages aortocoronariens avec cathétérisme cardiaque ou coronarographie, niveau 3</t>
  </si>
  <si>
    <t>144105C044</t>
  </si>
  <si>
    <t>05C044</t>
  </si>
  <si>
    <t>Pontages aortocoronariens avec cathétérisme cardiaque ou coronarographie, niveau 4</t>
  </si>
  <si>
    <t>144205C051</t>
  </si>
  <si>
    <t>05C051</t>
  </si>
  <si>
    <t>Pontages aortocoronariens sans cathétérisme cardiaque, ni coronarographie, niveau 1</t>
  </si>
  <si>
    <t>144305C052</t>
  </si>
  <si>
    <t>05C052</t>
  </si>
  <si>
    <t>Pontages aortocoronariens sans cathétérisme cardiaque, ni coronarographie, niveau 2</t>
  </si>
  <si>
    <t>144405C053</t>
  </si>
  <si>
    <t>05C053</t>
  </si>
  <si>
    <t>Pontages aortocoronariens sans cathétérisme cardiaque, ni coronarographie, niveau 3</t>
  </si>
  <si>
    <t>144505C054</t>
  </si>
  <si>
    <t>05C054</t>
  </si>
  <si>
    <t>Pontages aortocoronariens sans cathétérisme cardiaque, ni coronarographie, niveau 4</t>
  </si>
  <si>
    <t>144605C061</t>
  </si>
  <si>
    <t>05C061</t>
  </si>
  <si>
    <t>Autres interventions cardiothoraciques, âge supérieur à 1 an, ou vasculaires quel que soit l'âge, avec circulation extracorporelle, niveau 1</t>
  </si>
  <si>
    <t>144705C062</t>
  </si>
  <si>
    <t>05C062</t>
  </si>
  <si>
    <t>Autres interventions cardiothoraciques, âge supérieur à 1 an, ou vasculaires quel que soit l'âge, avec circulation extracorporelle, niveau 2</t>
  </si>
  <si>
    <t>144805C063</t>
  </si>
  <si>
    <t>05C063</t>
  </si>
  <si>
    <t>Autres interventions cardiothoraciques, âge supérieur à 1 an, ou vasculaires quel que soit l'âge, avec circulation extracorporelle, niveau 3</t>
  </si>
  <si>
    <t>144905C064</t>
  </si>
  <si>
    <t>05C064</t>
  </si>
  <si>
    <t>Autres interventions cardiothoraciques, âge supérieur à 1 an, ou vasculaires quel que soit l'âge, avec circulation extracorporelle, niveau 4</t>
  </si>
  <si>
    <t>145005C071</t>
  </si>
  <si>
    <t>05C071</t>
  </si>
  <si>
    <t>Autres interventions cardiothoraciques, âge inférieur à 2 ans, avec circulation extracorporelle, niveau 1</t>
  </si>
  <si>
    <t>145105C072</t>
  </si>
  <si>
    <t>05C072</t>
  </si>
  <si>
    <t>Autres interventions cardiothoraciques, âge inférieur à 2 ans, avec circulation extracorporelle, niveau 2</t>
  </si>
  <si>
    <t>145205C073</t>
  </si>
  <si>
    <t>05C073</t>
  </si>
  <si>
    <t>Autres interventions cardiothoraciques, âge inférieur à 2 ans, avec circulation extracorporelle, niveau 3</t>
  </si>
  <si>
    <t>145305C074</t>
  </si>
  <si>
    <t>05C074</t>
  </si>
  <si>
    <t>Autres interventions cardiothoraciques, âge inférieur à 2 ans, avec circulation extracorporelle, niveau 4</t>
  </si>
  <si>
    <t>145405C081</t>
  </si>
  <si>
    <t>05C081</t>
  </si>
  <si>
    <t>Autres interventions cardiothoraciques, âge supérieur à 1 an, ou vasculaires quel que soit l'âge, sans circulation extracorporelle, niveau 1</t>
  </si>
  <si>
    <t>145505C082</t>
  </si>
  <si>
    <t>05C082</t>
  </si>
  <si>
    <t>Autres interventions cardiothoraciques, âge supérieur à 1 an, ou vasculaires quel que soit l'âge, sans circulation extracorporelle, niveau 2</t>
  </si>
  <si>
    <t>145605C083</t>
  </si>
  <si>
    <t>05C083</t>
  </si>
  <si>
    <t>Autres interventions cardiothoraciques, âge supérieur à 1 an, ou vasculaires quel que soit l'âge, sans circulation extracorporelle, niveau 3</t>
  </si>
  <si>
    <t>145705C084</t>
  </si>
  <si>
    <t>05C084</t>
  </si>
  <si>
    <t>Autres interventions cardiothoraciques, âge supérieur à 1 an, ou vasculaires quel que soit l'âge, sans circulation extracorporelle, niveau 4</t>
  </si>
  <si>
    <t>145805C091</t>
  </si>
  <si>
    <t>05C091</t>
  </si>
  <si>
    <t>Autres interventions cardiothoraciques, âge inférieur à 2 ans, sans circulation extracorporelle, niveau 1</t>
  </si>
  <si>
    <t>145905C092</t>
  </si>
  <si>
    <t>05C092</t>
  </si>
  <si>
    <t>Autres interventions cardiothoraciques, âge inférieur à 2 ans, sans circulation extracorporelle, niveau 2</t>
  </si>
  <si>
    <t>146005C093</t>
  </si>
  <si>
    <t>05C093</t>
  </si>
  <si>
    <t>Autres interventions cardiothoraciques, âge inférieur à 2 ans, sans circulation extracorporelle, niveau 3</t>
  </si>
  <si>
    <t>146105C094</t>
  </si>
  <si>
    <t>05C094</t>
  </si>
  <si>
    <t>Autres interventions cardiothoraciques, âge inférieur à 2 ans, sans circulation extracorporelle, niveau 4</t>
  </si>
  <si>
    <t>146205C101</t>
  </si>
  <si>
    <t>05C101</t>
  </si>
  <si>
    <t>Chirurgie majeure de revascularisation, niveau 1</t>
  </si>
  <si>
    <t>146305C102</t>
  </si>
  <si>
    <t>05C102</t>
  </si>
  <si>
    <t>Chirurgie majeure de revascularisation, niveau 2</t>
  </si>
  <si>
    <t>146405C103</t>
  </si>
  <si>
    <t>05C103</t>
  </si>
  <si>
    <t>Chirurgie majeure de revascularisation, niveau 3</t>
  </si>
  <si>
    <t>146505C104</t>
  </si>
  <si>
    <t>05C104</t>
  </si>
  <si>
    <t>Chirurgie majeure de revascularisation, niveau 4</t>
  </si>
  <si>
    <t>146605C111</t>
  </si>
  <si>
    <t>05C111</t>
  </si>
  <si>
    <t>Autres interventions de chirurgie vasculaire, niveau 1</t>
  </si>
  <si>
    <t>146705C112</t>
  </si>
  <si>
    <t>05C112</t>
  </si>
  <si>
    <t>Autres interventions de chirurgie vasculaire, niveau 2</t>
  </si>
  <si>
    <t>146805C113</t>
  </si>
  <si>
    <t>05C113</t>
  </si>
  <si>
    <t>Autres interventions de chirurgie vasculaire, niveau 3</t>
  </si>
  <si>
    <t>146905C114</t>
  </si>
  <si>
    <t>05C114</t>
  </si>
  <si>
    <t>Autres interventions de chirurgie vasculaire, niveau 4</t>
  </si>
  <si>
    <t>147105C121</t>
  </si>
  <si>
    <t>05C121</t>
  </si>
  <si>
    <t>Amputations du membre inférieur, sauf des orteils, pour troubles circulatoires, niveau 1</t>
  </si>
  <si>
    <t>147205C122</t>
  </si>
  <si>
    <t>05C122</t>
  </si>
  <si>
    <t>Amputations du membre inférieur, sauf des orteils, pour troubles circulatoires, niveau 2</t>
  </si>
  <si>
    <t>147305C123</t>
  </si>
  <si>
    <t>05C123</t>
  </si>
  <si>
    <t>Amputations du membre inférieur, sauf des orteils, pour troubles circulatoires, niveau 3</t>
  </si>
  <si>
    <t>147405C124</t>
  </si>
  <si>
    <t>05C124</t>
  </si>
  <si>
    <t>Amputations du membre inférieur, sauf des orteils, pour troubles circulatoires, niveau 4</t>
  </si>
  <si>
    <t>147505C131</t>
  </si>
  <si>
    <t>05C131</t>
  </si>
  <si>
    <t>Amputations pour troubles circulatoires portant sur le membre supérieur ou les orteils, niveau 1</t>
  </si>
  <si>
    <t>147605C132</t>
  </si>
  <si>
    <t>05C132</t>
  </si>
  <si>
    <t>Amputations pour troubles circulatoires portant sur le membre supérieur ou les orteils, niveau 2</t>
  </si>
  <si>
    <t>147705C133</t>
  </si>
  <si>
    <t>05C133</t>
  </si>
  <si>
    <t>Amputations pour troubles circulatoires portant sur le membre supérieur ou les orteils, niveau 3</t>
  </si>
  <si>
    <t>147805C134</t>
  </si>
  <si>
    <t>05C134</t>
  </si>
  <si>
    <t>Amputations pour troubles circulatoires portant sur le membre supérieur ou les orteils, niveau 4</t>
  </si>
  <si>
    <t>147905C141</t>
  </si>
  <si>
    <t>05C141</t>
  </si>
  <si>
    <t>Poses d'un stimulateur cardiaque permanent avec infarctus aigu du myocarde ou insuffisance cardiaque congestive ou état de choc, niveau 1</t>
  </si>
  <si>
    <t>148005C142</t>
  </si>
  <si>
    <t>05C142</t>
  </si>
  <si>
    <t>Poses d'un stimulateur cardiaque permanent avec infarctus aigu du myocarde ou insuffisance cardiaque congestive ou état de choc, niveau 2</t>
  </si>
  <si>
    <t>148105C143</t>
  </si>
  <si>
    <t>05C143</t>
  </si>
  <si>
    <t>Poses d'un stimulateur cardiaque permanent avec infarctus aigu du myocarde ou insuffisance cardiaque congestive ou état de choc, niveau 3</t>
  </si>
  <si>
    <t>148205C144</t>
  </si>
  <si>
    <t>05C144</t>
  </si>
  <si>
    <t>Poses d'un stimulateur cardiaque permanent avec infarctus aigu du myocarde ou insuffisance cardiaque congestive ou état de choc, niveau 4</t>
  </si>
  <si>
    <t>148405C151</t>
  </si>
  <si>
    <t>05C151</t>
  </si>
  <si>
    <t>Poses d'un stimulateur cardiaque permanent sans infarctus aigu du myocarde, ni insuffisance cardiaque congestive, ni état de choc, niveau 1</t>
  </si>
  <si>
    <t>148505C152</t>
  </si>
  <si>
    <t>05C152</t>
  </si>
  <si>
    <t>Poses d'un stimulateur cardiaque permanent sans infarctus aigu du myocarde, ni insuffisance cardiaque congestive, ni état de choc, niveau 2</t>
  </si>
  <si>
    <t>148605C153</t>
  </si>
  <si>
    <t>05C153</t>
  </si>
  <si>
    <t>Poses d'un stimulateur cardiaque permanent sans infarctus aigu du myocarde, ni insuffisance cardiaque congestive, ni état de choc, niveau 3</t>
  </si>
  <si>
    <t>148705C154</t>
  </si>
  <si>
    <t>05C154</t>
  </si>
  <si>
    <t>Poses d'un stimulateur cardiaque permanent sans infarctus aigu du myocarde, ni insuffisance cardiaque congestive, ni état de choc, niveau 4</t>
  </si>
  <si>
    <t>148805C15T</t>
  </si>
  <si>
    <t>05C15T</t>
  </si>
  <si>
    <t>Poses d'un stimulateur cardiaque permanent sans infarctus aigu du myocarde, ni insuffisance cardiaque congestive, ni état de choc, très courte durée</t>
  </si>
  <si>
    <t>148905C171</t>
  </si>
  <si>
    <t>05C171</t>
  </si>
  <si>
    <t>Ligatures de veines et éveinages, niveau 1</t>
  </si>
  <si>
    <t>149005C172</t>
  </si>
  <si>
    <t>05C172</t>
  </si>
  <si>
    <t>Ligatures de veines et éveinages, niveau 2</t>
  </si>
  <si>
    <t>149305C17J</t>
  </si>
  <si>
    <t>05C17J</t>
  </si>
  <si>
    <t>Ligatures de veines et éveinages, en ambulatoire</t>
  </si>
  <si>
    <t>149405C181</t>
  </si>
  <si>
    <t>05C181</t>
  </si>
  <si>
    <t>Autres interventions sur le système circulatoire, niveau 1</t>
  </si>
  <si>
    <t>149505C182</t>
  </si>
  <si>
    <t>05C182</t>
  </si>
  <si>
    <t>Autres interventions sur le système circulatoire, niveau 2</t>
  </si>
  <si>
    <t>149605C183</t>
  </si>
  <si>
    <t>05C183</t>
  </si>
  <si>
    <t>Autres interventions sur le système circulatoire, niveau 3</t>
  </si>
  <si>
    <t>149705C184</t>
  </si>
  <si>
    <t>05C184</t>
  </si>
  <si>
    <t>Autres interventions sur le système circulatoire, niveau 4</t>
  </si>
  <si>
    <t>149805C18J</t>
  </si>
  <si>
    <t>05C18J</t>
  </si>
  <si>
    <t>Autres interventions sur le système circulatoire, en ambulatoire</t>
  </si>
  <si>
    <t>149905C191</t>
  </si>
  <si>
    <t>05C191</t>
  </si>
  <si>
    <t>Poses d'un défibrillateur cardiaque, niveau 1</t>
  </si>
  <si>
    <t>150005C192</t>
  </si>
  <si>
    <t>05C192</t>
  </si>
  <si>
    <t>Poses d'un défibrillateur cardiaque, niveau 2</t>
  </si>
  <si>
    <t>150105C193</t>
  </si>
  <si>
    <t>05C193</t>
  </si>
  <si>
    <t>Poses d'un défibrillateur cardiaque, niveau 3</t>
  </si>
  <si>
    <t>150205C194</t>
  </si>
  <si>
    <t>05C194</t>
  </si>
  <si>
    <t>Poses d'un défibrillateur cardiaque, niveau 4</t>
  </si>
  <si>
    <t>150305C19T</t>
  </si>
  <si>
    <t>05C19T</t>
  </si>
  <si>
    <t>Poses d'un défibrillateur cardiaque, très courte durée</t>
  </si>
  <si>
    <t>150405C201</t>
  </si>
  <si>
    <t>05C201</t>
  </si>
  <si>
    <t>Remplacements ou ablations chirurgicale d'électrodes ou repositionnements de boîtier de stimulation cardiaque permanente, niveau 1</t>
  </si>
  <si>
    <t>150505C202</t>
  </si>
  <si>
    <t>05C202</t>
  </si>
  <si>
    <t>Remplacements ou ablations chirurgicale d'électrodes ou repositionnements de boîtier de stimulation cardiaque permanente, niveau 2</t>
  </si>
  <si>
    <t>150805C211</t>
  </si>
  <si>
    <t>05C211</t>
  </si>
  <si>
    <t>Créations et réfections de fistules artérioveineuses pour affections de la CMD 05, niveau 1</t>
  </si>
  <si>
    <t>150905C212</t>
  </si>
  <si>
    <t>05C212</t>
  </si>
  <si>
    <t>Créations et réfections de fistules artérioveineuses pour affections de la CMD 05, niveau 2</t>
  </si>
  <si>
    <t>151005C213</t>
  </si>
  <si>
    <t>05C213</t>
  </si>
  <si>
    <t>Créations et réfections de fistules artérioveineuses pour affections de la CMD 05, niveau 3</t>
  </si>
  <si>
    <t>151105C214</t>
  </si>
  <si>
    <t>05C214</t>
  </si>
  <si>
    <t>Créations et réfections de fistules artérioveineuses pour affections de la CMD 05, niveau 4</t>
  </si>
  <si>
    <t>151205C21J</t>
  </si>
  <si>
    <t>05C21J</t>
  </si>
  <si>
    <t>Créations et réfections de fistules artérioveineuses pour affections de la CMD 05, en ambulatoire</t>
  </si>
  <si>
    <t>151305C221</t>
  </si>
  <si>
    <t>05C221</t>
  </si>
  <si>
    <t>Remplacements de stimulateurs cardiaques permanents, niveau 1</t>
  </si>
  <si>
    <t>151405C222</t>
  </si>
  <si>
    <t>05C222</t>
  </si>
  <si>
    <t>Remplacements de stimulateurs cardiaques permanents, niveau 2</t>
  </si>
  <si>
    <t>151705C22T</t>
  </si>
  <si>
    <t>05C22T</t>
  </si>
  <si>
    <t>Remplacements de stimulateurs cardiaques permanents, très courte durée</t>
  </si>
  <si>
    <t>152005C063</t>
  </si>
  <si>
    <t>152105C064</t>
  </si>
  <si>
    <t>152305C08T</t>
  </si>
  <si>
    <t>05C08T</t>
  </si>
  <si>
    <t>Transferts et autres séjours courts pour autres interventions cardiothoraciques, âge supérieur à 1 an, ou vasculaires quel que soit l'âge, sans circulation extracorporelle</t>
  </si>
  <si>
    <t>152905C032</t>
  </si>
  <si>
    <t>153005C033</t>
  </si>
  <si>
    <t>153105C034</t>
  </si>
  <si>
    <t>169305K051</t>
  </si>
  <si>
    <t>05K051</t>
  </si>
  <si>
    <t>Endoprothèses vasculaires avec infarctus du myocarde, niveau 1</t>
  </si>
  <si>
    <t>169405K052</t>
  </si>
  <si>
    <t>05K052</t>
  </si>
  <si>
    <t>Endoprothèses vasculaires avec infarctus du myocarde, niveau 2</t>
  </si>
  <si>
    <t>169505K053</t>
  </si>
  <si>
    <t>05K053</t>
  </si>
  <si>
    <t>Endoprothèses vasculaires avec infarctus du myocarde, niveau 3</t>
  </si>
  <si>
    <t>169605K054</t>
  </si>
  <si>
    <t>05K054</t>
  </si>
  <si>
    <t>Endoprothèses vasculaires avec infarctus du myocarde, niveau 4</t>
  </si>
  <si>
    <t>169705K061</t>
  </si>
  <si>
    <t>05K061</t>
  </si>
  <si>
    <t>Endoprothèses vasculaires sans infarctus du myocarde, niveau 1</t>
  </si>
  <si>
    <t>169805K062</t>
  </si>
  <si>
    <t>05K062</t>
  </si>
  <si>
    <t>Endoprothèses vasculaires sans infarctus du myocarde, niveau 2</t>
  </si>
  <si>
    <t>169905K063</t>
  </si>
  <si>
    <t>05K063</t>
  </si>
  <si>
    <t>Endoprothèses vasculaires sans infarctus du myocarde, niveau 3</t>
  </si>
  <si>
    <t>170005K064</t>
  </si>
  <si>
    <t>05K064</t>
  </si>
  <si>
    <t>Endoprothèses vasculaires sans infarctus du myocarde, niveau 4</t>
  </si>
  <si>
    <t>170105K06T</t>
  </si>
  <si>
    <t>05K06T</t>
  </si>
  <si>
    <t>Endoprothèses vasculaires sans infarctus du myocarde, très courte durée</t>
  </si>
  <si>
    <t>170205K101</t>
  </si>
  <si>
    <t>05K101</t>
  </si>
  <si>
    <t>Actes diagnostiques par voie vasculaire, niveau 1</t>
  </si>
  <si>
    <t>170305K102</t>
  </si>
  <si>
    <t>05K102</t>
  </si>
  <si>
    <t>Actes diagnostiques par voie vasculaire, niveau 2</t>
  </si>
  <si>
    <t>170405K103</t>
  </si>
  <si>
    <t>05K103</t>
  </si>
  <si>
    <t>Actes diagnostiques par voie vasculaire, niveau 3</t>
  </si>
  <si>
    <t>170505K104</t>
  </si>
  <si>
    <t>05K104</t>
  </si>
  <si>
    <t>Actes diagnostiques par voie vasculaire, niveau 4</t>
  </si>
  <si>
    <t>170605K10J</t>
  </si>
  <si>
    <t>05K10J</t>
  </si>
  <si>
    <t>Actes diagnostiques par voie vasculaire, en ambulatoire</t>
  </si>
  <si>
    <t>171205K121</t>
  </si>
  <si>
    <t>05K121</t>
  </si>
  <si>
    <t>Actes thérapeutiques par voie vasculaire sauf endoprothèses, âge inférieur à 18 ans, niveau 1</t>
  </si>
  <si>
    <t>171305K122</t>
  </si>
  <si>
    <t>05K122</t>
  </si>
  <si>
    <t>Actes thérapeutiques par voie vasculaire sauf endoprothèses, âge inférieur à 18 ans, niveau 2</t>
  </si>
  <si>
    <t>172105K14Z</t>
  </si>
  <si>
    <t>05K14Z</t>
  </si>
  <si>
    <t>Mise en place de certains accès vasculaires pour des affections de la CMD 05, séjours de moins de 2 jours</t>
  </si>
  <si>
    <t>172205K151</t>
  </si>
  <si>
    <t>05K151</t>
  </si>
  <si>
    <t>Surveillances de greffes de coeur avec acte diagnostique par voie vasculaire, niveau 1</t>
  </si>
  <si>
    <t>172605K15J</t>
  </si>
  <si>
    <t>05K15J</t>
  </si>
  <si>
    <t>Surveillances de greffes de coeur avec acte diagnostique par voie vasculaire, en ambulatoire</t>
  </si>
  <si>
    <t>172705K17J</t>
  </si>
  <si>
    <t>05K17J</t>
  </si>
  <si>
    <t>Affections cardiovasculaires sans acte opératoire de la CMD 05, avec anesthésie, en ambulatoire</t>
  </si>
  <si>
    <t>172905M041</t>
  </si>
  <si>
    <t>05M041</t>
  </si>
  <si>
    <t>Infarctus aigu du myocarde, niveau 1</t>
  </si>
  <si>
    <t>173005M042</t>
  </si>
  <si>
    <t>05M042</t>
  </si>
  <si>
    <t>Infarctus aigu du myocarde, niveau 2</t>
  </si>
  <si>
    <t>173105M043</t>
  </si>
  <si>
    <t>05M043</t>
  </si>
  <si>
    <t>Infarctus aigu du myocarde, niveau 3</t>
  </si>
  <si>
    <t>173205M044</t>
  </si>
  <si>
    <t>05M044</t>
  </si>
  <si>
    <t>Infarctus aigu du myocarde, niveau 4</t>
  </si>
  <si>
    <t>173305M04T</t>
  </si>
  <si>
    <t>05M04T</t>
  </si>
  <si>
    <t>Infarctus aigu du myocarde, très courte durée</t>
  </si>
  <si>
    <t>173405M051</t>
  </si>
  <si>
    <t>05M051</t>
  </si>
  <si>
    <t>Syncopes et lipothymies, niveau 1</t>
  </si>
  <si>
    <t>173505M052</t>
  </si>
  <si>
    <t>05M052</t>
  </si>
  <si>
    <t>Syncopes et lipothymies, niveau 2</t>
  </si>
  <si>
    <t>173605M053</t>
  </si>
  <si>
    <t>05M053</t>
  </si>
  <si>
    <t>Syncopes et lipothymies, niveau 3</t>
  </si>
  <si>
    <t>173705M054</t>
  </si>
  <si>
    <t>05M054</t>
  </si>
  <si>
    <t>Syncopes et lipothymies, niveau 4</t>
  </si>
  <si>
    <t>173805M061</t>
  </si>
  <si>
    <t>05M061</t>
  </si>
  <si>
    <t>Angine de poitrine, niveau 1</t>
  </si>
  <si>
    <t>173905M062</t>
  </si>
  <si>
    <t>05M062</t>
  </si>
  <si>
    <t>Angine de poitrine, niveau 2</t>
  </si>
  <si>
    <t>174005M063</t>
  </si>
  <si>
    <t>05M063</t>
  </si>
  <si>
    <t>Angine de poitrine, niveau 3</t>
  </si>
  <si>
    <t>174105M064</t>
  </si>
  <si>
    <t>05M064</t>
  </si>
  <si>
    <t>Angine de poitrine, niveau 4</t>
  </si>
  <si>
    <t>174205M06T</t>
  </si>
  <si>
    <t>05M06T</t>
  </si>
  <si>
    <t>Angine de poitrine, très courte durée</t>
  </si>
  <si>
    <t>174305M071</t>
  </si>
  <si>
    <t>05M071</t>
  </si>
  <si>
    <t>Thrombophlébites veineuses profondes, niveau 1</t>
  </si>
  <si>
    <t>174405M072</t>
  </si>
  <si>
    <t>05M072</t>
  </si>
  <si>
    <t>Thrombophlébites veineuses profondes, niveau 2</t>
  </si>
  <si>
    <t>174505M073</t>
  </si>
  <si>
    <t>05M073</t>
  </si>
  <si>
    <t>Thrombophlébites veineuses profondes, niveau 3</t>
  </si>
  <si>
    <t>174605M074</t>
  </si>
  <si>
    <t>05M074</t>
  </si>
  <si>
    <t>Thrombophlébites veineuses profondes, niveau 4</t>
  </si>
  <si>
    <t>174705M07T</t>
  </si>
  <si>
    <t>05M07T</t>
  </si>
  <si>
    <t>Thrombophlébites veineuses profondes, très courte durée</t>
  </si>
  <si>
    <t>174805M081</t>
  </si>
  <si>
    <t>05M081</t>
  </si>
  <si>
    <t>Arythmies et troubles de la conduction cardiaque, niveau 1</t>
  </si>
  <si>
    <t>174905M082</t>
  </si>
  <si>
    <t>05M082</t>
  </si>
  <si>
    <t>Arythmies et troubles de la conduction cardiaque, niveau 2</t>
  </si>
  <si>
    <t>175005M083</t>
  </si>
  <si>
    <t>05M083</t>
  </si>
  <si>
    <t>Arythmies et troubles de la conduction cardiaque, niveau 3</t>
  </si>
  <si>
    <t>175105M084</t>
  </si>
  <si>
    <t>05M084</t>
  </si>
  <si>
    <t>Arythmies et troubles de la conduction cardiaque, niveau 4</t>
  </si>
  <si>
    <t>175205M08T</t>
  </si>
  <si>
    <t>05M08T</t>
  </si>
  <si>
    <t>Arythmies et troubles de la conduction cardiaque, très courte durée</t>
  </si>
  <si>
    <t>175305M091</t>
  </si>
  <si>
    <t>05M091</t>
  </si>
  <si>
    <t>Insuffisances cardiaques et états de choc circulatoire, niveau 1</t>
  </si>
  <si>
    <t>175405M092</t>
  </si>
  <si>
    <t>05M092</t>
  </si>
  <si>
    <t>Insuffisances cardiaques et états de choc circulatoire, niveau 2</t>
  </si>
  <si>
    <t>175505M093</t>
  </si>
  <si>
    <t>05M093</t>
  </si>
  <si>
    <t>Insuffisances cardiaques et états de choc circulatoire, niveau 3</t>
  </si>
  <si>
    <t>175605M094</t>
  </si>
  <si>
    <t>05M094</t>
  </si>
  <si>
    <t>Insuffisances cardiaques et états de choc circulatoire, niveau 4</t>
  </si>
  <si>
    <t>175705M09T</t>
  </si>
  <si>
    <t>05M09T</t>
  </si>
  <si>
    <t>Insuffisances cardiaques et états de choc circulatoire, très courte durée</t>
  </si>
  <si>
    <t>175805M101</t>
  </si>
  <si>
    <t>05M101</t>
  </si>
  <si>
    <t>Cardiopathies congénitales et valvulopathies, âge inférieur à 18 ans, niveau 1</t>
  </si>
  <si>
    <t>175905M102</t>
  </si>
  <si>
    <t>05M102</t>
  </si>
  <si>
    <t>Cardiopathies congénitales et valvulopathies, âge inférieur à 18 ans, niveau 2</t>
  </si>
  <si>
    <t>176005M103</t>
  </si>
  <si>
    <t>05M103</t>
  </si>
  <si>
    <t>Cardiopathies congénitales et valvulopathies, âge inférieur à 18 ans, niveau 3</t>
  </si>
  <si>
    <t>176205M111</t>
  </si>
  <si>
    <t>05M111</t>
  </si>
  <si>
    <t>Cardiopathies congénitales et valvulopathies, âge supérieur à 17 ans, niveau 1</t>
  </si>
  <si>
    <t>176305M112</t>
  </si>
  <si>
    <t>05M112</t>
  </si>
  <si>
    <t>Cardiopathies congénitales et valvulopathies, âge supérieur à 17 ans, niveau 2</t>
  </si>
  <si>
    <t>176405M113</t>
  </si>
  <si>
    <t>05M113</t>
  </si>
  <si>
    <t>Cardiopathies congénitales et valvulopathies, âge supérieur à 17 ans, niveau 3</t>
  </si>
  <si>
    <t>176505M114</t>
  </si>
  <si>
    <t>05M114</t>
  </si>
  <si>
    <t>Cardiopathies congénitales et valvulopathies, âge supérieur à 17 ans, niveau 4</t>
  </si>
  <si>
    <t>176605M11T</t>
  </si>
  <si>
    <t>05M11T</t>
  </si>
  <si>
    <t>Cardiopathies congénitales et valvulopathies, âge supérieur à 17 ans, très courte durée</t>
  </si>
  <si>
    <t>176705M121</t>
  </si>
  <si>
    <t>05M121</t>
  </si>
  <si>
    <t>Troubles vasculaires périphériques, niveau 1</t>
  </si>
  <si>
    <t>176805M122</t>
  </si>
  <si>
    <t>05M122</t>
  </si>
  <si>
    <t>Troubles vasculaires périphériques, niveau 2</t>
  </si>
  <si>
    <t>176905M123</t>
  </si>
  <si>
    <t>05M123</t>
  </si>
  <si>
    <t>Troubles vasculaires périphériques, niveau 3</t>
  </si>
  <si>
    <t>177005M124</t>
  </si>
  <si>
    <t>05M124</t>
  </si>
  <si>
    <t>Troubles vasculaires périphériques, niveau 4</t>
  </si>
  <si>
    <t>177105M12T</t>
  </si>
  <si>
    <t>05M12T</t>
  </si>
  <si>
    <t>Troubles vasculaires périphériques, très courte durée</t>
  </si>
  <si>
    <t>177205M131</t>
  </si>
  <si>
    <t>05M131</t>
  </si>
  <si>
    <t>Douleurs thoraciques, niveau 1</t>
  </si>
  <si>
    <t>177305M132</t>
  </si>
  <si>
    <t>05M132</t>
  </si>
  <si>
    <t>Douleurs thoraciques, niveau 2</t>
  </si>
  <si>
    <t>177605M141</t>
  </si>
  <si>
    <t>05M141</t>
  </si>
  <si>
    <t>Arrêt cardiaque, niveau 1</t>
  </si>
  <si>
    <t>177705M142</t>
  </si>
  <si>
    <t>05M142</t>
  </si>
  <si>
    <t>Arrêt cardiaque, niveau 2</t>
  </si>
  <si>
    <t>177805M143</t>
  </si>
  <si>
    <t>05M143</t>
  </si>
  <si>
    <t>Arrêt cardiaque, niveau 3</t>
  </si>
  <si>
    <t>177905M144</t>
  </si>
  <si>
    <t>05M144</t>
  </si>
  <si>
    <t>Arrêt cardiaque, niveau 4</t>
  </si>
  <si>
    <t>178005M151</t>
  </si>
  <si>
    <t>05M151</t>
  </si>
  <si>
    <t>Hypertension artérielle, niveau 1</t>
  </si>
  <si>
    <t>178105M152</t>
  </si>
  <si>
    <t>05M152</t>
  </si>
  <si>
    <t>Hypertension artérielle, niveau 2</t>
  </si>
  <si>
    <t>178205M153</t>
  </si>
  <si>
    <t>05M153</t>
  </si>
  <si>
    <t>Hypertension artérielle, niveau 3</t>
  </si>
  <si>
    <t>178305M154</t>
  </si>
  <si>
    <t>05M154</t>
  </si>
  <si>
    <t>Hypertension artérielle, niveau 4</t>
  </si>
  <si>
    <t>178405M15T</t>
  </si>
  <si>
    <t>05M15T</t>
  </si>
  <si>
    <t>Hypertension artérielle, très courte durée</t>
  </si>
  <si>
    <t>178505M161</t>
  </si>
  <si>
    <t>05M161</t>
  </si>
  <si>
    <t>Athérosclérose coronarienne, niveau 1</t>
  </si>
  <si>
    <t>178605M162</t>
  </si>
  <si>
    <t>05M162</t>
  </si>
  <si>
    <t>Athérosclérose coronarienne, niveau 2</t>
  </si>
  <si>
    <t>178705M163</t>
  </si>
  <si>
    <t>05M163</t>
  </si>
  <si>
    <t>Athérosclérose coronarienne, niveau 3</t>
  </si>
  <si>
    <t>178805M164</t>
  </si>
  <si>
    <t>05M164</t>
  </si>
  <si>
    <t>Athérosclérose coronarienne, niveau 4</t>
  </si>
  <si>
    <t>178905M16T</t>
  </si>
  <si>
    <t>05M16T</t>
  </si>
  <si>
    <t>Athérosclérose coronarienne, très courte durée</t>
  </si>
  <si>
    <t>179005M171</t>
  </si>
  <si>
    <t>05M171</t>
  </si>
  <si>
    <t>Autres affections de l'appareil circulatoire, niveau 1</t>
  </si>
  <si>
    <t>179105M172</t>
  </si>
  <si>
    <t>05M172</t>
  </si>
  <si>
    <t>Autres affections de l'appareil circulatoire, niveau 2</t>
  </si>
  <si>
    <t>179205M173</t>
  </si>
  <si>
    <t>05M173</t>
  </si>
  <si>
    <t>Autres affections de l'appareil circulatoire, niveau 3</t>
  </si>
  <si>
    <t>179305M174</t>
  </si>
  <si>
    <t>05M174</t>
  </si>
  <si>
    <t>Autres affections de l'appareil circulatoire, niveau 4</t>
  </si>
  <si>
    <t>179405M17T</t>
  </si>
  <si>
    <t>05M17T</t>
  </si>
  <si>
    <t>Autres affections de l'appareil circulatoire, très courte durée</t>
  </si>
  <si>
    <t>179505M181</t>
  </si>
  <si>
    <t>05M181</t>
  </si>
  <si>
    <t>Endocardites aiguës et subaiguës, niveau 1</t>
  </si>
  <si>
    <t>179605M182</t>
  </si>
  <si>
    <t>05M182</t>
  </si>
  <si>
    <t>Endocardites aiguës et subaiguës, niveau 2</t>
  </si>
  <si>
    <t>179705M183</t>
  </si>
  <si>
    <t>05M183</t>
  </si>
  <si>
    <t>Endocardites aiguës et subaiguës, niveau 3</t>
  </si>
  <si>
    <t>179805M184</t>
  </si>
  <si>
    <t>05M184</t>
  </si>
  <si>
    <t>Endocardites aiguës et subaiguës, niveau 4</t>
  </si>
  <si>
    <t>179905M191</t>
  </si>
  <si>
    <t>05M191</t>
  </si>
  <si>
    <t>Surveillances de greffes de coeur sans acte diagnostique par voie vasculaire, niveau 1</t>
  </si>
  <si>
    <t>180305M20Z</t>
  </si>
  <si>
    <t>05M20Z</t>
  </si>
  <si>
    <t>Explorations et surveillance pour affections de l'appareil circulatoire</t>
  </si>
  <si>
    <t>180405M21E</t>
  </si>
  <si>
    <t>05M21E</t>
  </si>
  <si>
    <t>Infarctus aigu du myocarde avec décès : séjours de moins de 2 jours</t>
  </si>
  <si>
    <t>180505M22E</t>
  </si>
  <si>
    <t>05M22E</t>
  </si>
  <si>
    <t>Autres affections de la CMD 05 avec décès : séjours de moins de 2 jours</t>
  </si>
  <si>
    <t>180605M23T</t>
  </si>
  <si>
    <t>05M23T</t>
  </si>
  <si>
    <t>Symptômes et autres recours aux soins de la CMD 05, très courte durée</t>
  </si>
  <si>
    <t>180705M23Z</t>
  </si>
  <si>
    <t>05M23Z</t>
  </si>
  <si>
    <t>Symptômes et autres recours aux soins de la CMD 05</t>
  </si>
  <si>
    <t>181305M05T</t>
  </si>
  <si>
    <t>05M05T</t>
  </si>
  <si>
    <t>Syncopes et lipothymies, très courte durée</t>
  </si>
  <si>
    <t>181405M10T</t>
  </si>
  <si>
    <t>05M10T</t>
  </si>
  <si>
    <t>Cardiopathies congénitales et valvulopathies, âge inférieur à 18 ans, très courte durée</t>
  </si>
  <si>
    <t>181505M13T</t>
  </si>
  <si>
    <t>05M13T</t>
  </si>
  <si>
    <t>Douleurs thoraciques, très courte durée</t>
  </si>
  <si>
    <t>181605M18T</t>
  </si>
  <si>
    <t>05M18T</t>
  </si>
  <si>
    <t>Transferts et autres séjours courts pour endocardites aiguës et subaiguës</t>
  </si>
  <si>
    <t>181705K191</t>
  </si>
  <si>
    <t>05K191</t>
  </si>
  <si>
    <t>Traitements majeurs de troubles du rythme par voie vasculaire, niveau 1</t>
  </si>
  <si>
    <t>181805K192</t>
  </si>
  <si>
    <t>05K192</t>
  </si>
  <si>
    <t>Traitements majeurs de troubles du rythme par voie vasculaire, niveau 2</t>
  </si>
  <si>
    <t>181905K193</t>
  </si>
  <si>
    <t>05K193</t>
  </si>
  <si>
    <t>Traitements majeurs de troubles du rythme par voie vasculaire, niveau 3</t>
  </si>
  <si>
    <t>182105K201</t>
  </si>
  <si>
    <t>05K201</t>
  </si>
  <si>
    <t>Autres traitements de troubles du rythme par voie vasculaire, niveau 1</t>
  </si>
  <si>
    <t>182205K202</t>
  </si>
  <si>
    <t>05K202</t>
  </si>
  <si>
    <t>Autres traitements de troubles du rythme par voie vasculaire, niveau 2</t>
  </si>
  <si>
    <t>182305K203</t>
  </si>
  <si>
    <t>05K203</t>
  </si>
  <si>
    <t>Autres traitements de troubles du rythme par voie vasculaire, niveau 3</t>
  </si>
  <si>
    <t>182505K20T</t>
  </si>
  <si>
    <t>05K20T</t>
  </si>
  <si>
    <t>Autres traitements de troubles du rythme par voie vasculaire, très courte durée</t>
  </si>
  <si>
    <t>182605C081</t>
  </si>
  <si>
    <t>182605K211</t>
  </si>
  <si>
    <t>05K211</t>
  </si>
  <si>
    <t>Poses de bioprothèses de valves cardiaques par voie vasculaire, niveau 1</t>
  </si>
  <si>
    <t>182705C082</t>
  </si>
  <si>
    <t>182705K212</t>
  </si>
  <si>
    <t>05K212</t>
  </si>
  <si>
    <t>Poses de bioprothèses de valves cardiaques par voie vasculaire, niveau 2</t>
  </si>
  <si>
    <t>182805C083</t>
  </si>
  <si>
    <t>182805K213</t>
  </si>
  <si>
    <t>05K213</t>
  </si>
  <si>
    <t>Poses de bioprothèses de valves cardiaques par voie vasculaire, niveau 3</t>
  </si>
  <si>
    <t>182905C084</t>
  </si>
  <si>
    <t>182905K214</t>
  </si>
  <si>
    <t>05K214</t>
  </si>
  <si>
    <t>Poses de bioprothèses de valves cardiaques par voie vasculaire, niveau 4</t>
  </si>
  <si>
    <t>183005K221</t>
  </si>
  <si>
    <t>05K221</t>
  </si>
  <si>
    <t>Actes thérapeutiques par voie vasculaire sur les orifices du coeur, âge supérieur à 17 ans, niveau 1</t>
  </si>
  <si>
    <t>183105K222</t>
  </si>
  <si>
    <t>05K222</t>
  </si>
  <si>
    <t>Actes thérapeutiques par voie vasculaire sur les orifices du coeur, âge supérieur à 17 ans, niveau 2</t>
  </si>
  <si>
    <t>183205K223</t>
  </si>
  <si>
    <t>05K223</t>
  </si>
  <si>
    <t>Actes thérapeutiques par voie vasculaire sur les orifices du coeur, âge supérieur à 17 ans, niveau 3</t>
  </si>
  <si>
    <t>183305K224</t>
  </si>
  <si>
    <t>05K224</t>
  </si>
  <si>
    <t>Actes thérapeutiques par voie vasculaire sur les orifices du coeur, âge supérieur à 17 ans, niveau 4</t>
  </si>
  <si>
    <t>183405K231</t>
  </si>
  <si>
    <t>05K231</t>
  </si>
  <si>
    <t>Ablations, repositionnements et poses de sondes cardiaques supplémentaires par voie vasculaire, âge supérieur à 17 ans, niveau 1</t>
  </si>
  <si>
    <t>183505K232</t>
  </si>
  <si>
    <t>05K232</t>
  </si>
  <si>
    <t>Ablations, repositionnements et poses de sondes cardiaques supplémentaires par voie vasculaire, âge supérieur à 17 ans, niveau 2</t>
  </si>
  <si>
    <t>183605K233</t>
  </si>
  <si>
    <t>05K233</t>
  </si>
  <si>
    <t>Ablations, repositionnements et poses de sondes cardiaques supplémentaires par voie vasculaire, âge supérieur à 17 ans, niveau 3</t>
  </si>
  <si>
    <t>183705K234</t>
  </si>
  <si>
    <t>05K234</t>
  </si>
  <si>
    <t>Ablations, repositionnements et poses de sondes cardiaques supplémentaires par voie vasculaire, âge supérieur à 17 ans, niveau 4</t>
  </si>
  <si>
    <t>183805K23J</t>
  </si>
  <si>
    <t>05K23J</t>
  </si>
  <si>
    <t>Ablations, repositionnements et poses de sondes cardiaques supplémentaires par voie vasculaire, âge supérieur à 17 ans, en ambulatoire</t>
  </si>
  <si>
    <t>183905K241</t>
  </si>
  <si>
    <t>05K241</t>
  </si>
  <si>
    <t>Dilatations coronaires et autres actes thérapeutiques sur le coeur par voie vasculaire, âge supérieur à 17 ans, niveau 1</t>
  </si>
  <si>
    <t>184005K242</t>
  </si>
  <si>
    <t>05K242</t>
  </si>
  <si>
    <t>Dilatations coronaires et autres actes thérapeutiques sur le coeur par voie vasculaire, âge supérieur à 17 ans, niveau 2</t>
  </si>
  <si>
    <t>184105K243</t>
  </si>
  <si>
    <t>05K243</t>
  </si>
  <si>
    <t>Dilatations coronaires et autres actes thérapeutiques sur le coeur par voie vasculaire, âge supérieur à 17 ans, niveau 3</t>
  </si>
  <si>
    <t>184305K24J</t>
  </si>
  <si>
    <t>05K24J</t>
  </si>
  <si>
    <t>Dilatations coronaires et autres actes thérapeutiques sur le coeur par voie vasculaire, âge supérieur à 17 ans, en ambulatoire</t>
  </si>
  <si>
    <t>184405K251</t>
  </si>
  <si>
    <t>05K251</t>
  </si>
  <si>
    <t>Actes thérapeutiques sur les artères par voie vasculaire, âge supérieur à 17 ans, niveau 1</t>
  </si>
  <si>
    <t>184505K252</t>
  </si>
  <si>
    <t>05K252</t>
  </si>
  <si>
    <t>Actes thérapeutiques sur les artères par voie vasculaire, âge supérieur à 17 ans, niveau 2</t>
  </si>
  <si>
    <t>184605K253</t>
  </si>
  <si>
    <t>05K253</t>
  </si>
  <si>
    <t>Actes thérapeutiques sur les artères par voie vasculaire, âge supérieur à 17 ans, niveau 3</t>
  </si>
  <si>
    <t>184705K254</t>
  </si>
  <si>
    <t>05K254</t>
  </si>
  <si>
    <t>Actes thérapeutiques sur les artères par voie vasculaire, âge supérieur à 17 ans, niveau 4</t>
  </si>
  <si>
    <t>184805K25J</t>
  </si>
  <si>
    <t>05K25J</t>
  </si>
  <si>
    <t>Actes thérapeutiques sur les artères par voie vasculaire, âge supérieur à 17 ans, en ambulatoire</t>
  </si>
  <si>
    <t>184905K261</t>
  </si>
  <si>
    <t>05K261</t>
  </si>
  <si>
    <t>Actes thérapeutiques sur les accès vasculaires ou les veines par voie vasculaire, âge supérieur à 17 ans, niveau 1</t>
  </si>
  <si>
    <t>185005K262</t>
  </si>
  <si>
    <t>05K262</t>
  </si>
  <si>
    <t>Actes thérapeutiques sur les accès vasculaires ou les veines par voie vasculaire, âge supérieur à 17 ans, niveau 2</t>
  </si>
  <si>
    <t>185305K26J</t>
  </si>
  <si>
    <t>05K26J</t>
  </si>
  <si>
    <t>Actes thérapeutiques sur les accès vasculaires ou les veines par voie vasculaire, âge supérieur à 17 ans, en ambulatoire</t>
  </si>
  <si>
    <t>193506C031</t>
  </si>
  <si>
    <t>06C031</t>
  </si>
  <si>
    <t>Résections rectales, niveau 1</t>
  </si>
  <si>
    <t>193606C032</t>
  </si>
  <si>
    <t>06C032</t>
  </si>
  <si>
    <t>Résections rectales, niveau 2</t>
  </si>
  <si>
    <t>193706C033</t>
  </si>
  <si>
    <t>06C033</t>
  </si>
  <si>
    <t>Résections rectales, niveau 3</t>
  </si>
  <si>
    <t>193806C034</t>
  </si>
  <si>
    <t>06C034</t>
  </si>
  <si>
    <t>Résections rectales, niveau 4</t>
  </si>
  <si>
    <t>193906C041</t>
  </si>
  <si>
    <t>06C041</t>
  </si>
  <si>
    <t>Interventions majeures sur l'intestin grêle et le côlon, niveau 1</t>
  </si>
  <si>
    <t>194006C042</t>
  </si>
  <si>
    <t>06C042</t>
  </si>
  <si>
    <t>Interventions majeures sur l'intestin grêle et le côlon, niveau 2</t>
  </si>
  <si>
    <t>194106C043</t>
  </si>
  <si>
    <t>06C043</t>
  </si>
  <si>
    <t>Interventions majeures sur l'intestin grêle et le côlon, niveau 3</t>
  </si>
  <si>
    <t>194206C044</t>
  </si>
  <si>
    <t>06C044</t>
  </si>
  <si>
    <t>Interventions majeures sur l'intestin grêle et le côlon, niveau 4</t>
  </si>
  <si>
    <t>194306C051</t>
  </si>
  <si>
    <t>06C051</t>
  </si>
  <si>
    <t>Interventions sur l'oesophage, l'estomac et le duodénum, âge inférieur à 18 ans, niveau 1</t>
  </si>
  <si>
    <t>194406C052</t>
  </si>
  <si>
    <t>06C052</t>
  </si>
  <si>
    <t>Interventions sur l'oesophage, l'estomac et le duodénum, âge inférieur à 18 ans, niveau 2</t>
  </si>
  <si>
    <t>194506C053</t>
  </si>
  <si>
    <t>06C053</t>
  </si>
  <si>
    <t>Interventions sur l'oesophage, l'estomac et le duodénum, âge inférieur à 18 ans, niveau 3</t>
  </si>
  <si>
    <t>194606C054</t>
  </si>
  <si>
    <t>06C054</t>
  </si>
  <si>
    <t>Interventions sur l'oesophage, l'estomac et le duodénum, âge inférieur à 18 ans, niveau 4</t>
  </si>
  <si>
    <t>194706C071</t>
  </si>
  <si>
    <t>06C071</t>
  </si>
  <si>
    <t>Interventions mineures sur l'intestin grêle et le côlon, niveau 1</t>
  </si>
  <si>
    <t>194806C072</t>
  </si>
  <si>
    <t>06C072</t>
  </si>
  <si>
    <t>Interventions mineures sur l'intestin grêle et le côlon, niveau 2</t>
  </si>
  <si>
    <t>194906C073</t>
  </si>
  <si>
    <t>06C073</t>
  </si>
  <si>
    <t>Interventions mineures sur l'intestin grêle et le côlon, niveau 3</t>
  </si>
  <si>
    <t>195006C074</t>
  </si>
  <si>
    <t>06C074</t>
  </si>
  <si>
    <t>Interventions mineures sur l'intestin grêle et le côlon, niveau 4</t>
  </si>
  <si>
    <t>195106C081</t>
  </si>
  <si>
    <t>06C081</t>
  </si>
  <si>
    <t>Appendicectomies compliquées, niveau 1</t>
  </si>
  <si>
    <t>195206C082</t>
  </si>
  <si>
    <t>06C082</t>
  </si>
  <si>
    <t>Appendicectomies compliquées, niveau 2</t>
  </si>
  <si>
    <t>195306C083</t>
  </si>
  <si>
    <t>06C083</t>
  </si>
  <si>
    <t>Appendicectomies compliquées, niveau 3</t>
  </si>
  <si>
    <t>195406C084</t>
  </si>
  <si>
    <t>06C084</t>
  </si>
  <si>
    <t>Appendicectomies compliquées, niveau 4</t>
  </si>
  <si>
    <t>195506C091</t>
  </si>
  <si>
    <t>06C091</t>
  </si>
  <si>
    <t>Appendicectomies non compliquées, niveau 1</t>
  </si>
  <si>
    <t>195606C092</t>
  </si>
  <si>
    <t>06C092</t>
  </si>
  <si>
    <t>Appendicectomies non compliquées, niveau 2</t>
  </si>
  <si>
    <t>195706C093</t>
  </si>
  <si>
    <t>06C093</t>
  </si>
  <si>
    <t>Appendicectomies non compliquées, niveau 3</t>
  </si>
  <si>
    <t>195806C094</t>
  </si>
  <si>
    <t>06C094</t>
  </si>
  <si>
    <t>Appendicectomies non compliquées, niveau 4</t>
  </si>
  <si>
    <t>195906C101</t>
  </si>
  <si>
    <t>06C101</t>
  </si>
  <si>
    <t>Interventions réparatrices pour hernies et éventrations, âge inférieur à 18 ans, niveau 1</t>
  </si>
  <si>
    <t>196006C102</t>
  </si>
  <si>
    <t>06C102</t>
  </si>
  <si>
    <t>Interventions réparatrices pour hernies et éventrations, âge inférieur à 18 ans, niveau 2</t>
  </si>
  <si>
    <t>196306C10J</t>
  </si>
  <si>
    <t>06C10J</t>
  </si>
  <si>
    <t>Interventions réparatrices pour hernies et éventrations, âge inférieur à 18 ans, en ambulatoire</t>
  </si>
  <si>
    <t>196906C121</t>
  </si>
  <si>
    <t>06C121</t>
  </si>
  <si>
    <t>Interventions réparatrices pour hernies inguinales et crurales, âge supérieur à 17 ans, niveau 1</t>
  </si>
  <si>
    <t>197006C122</t>
  </si>
  <si>
    <t>06C122</t>
  </si>
  <si>
    <t>Interventions réparatrices pour hernies inguinales et crurales, âge supérieur à 17 ans, niveau 2</t>
  </si>
  <si>
    <t>197106C123</t>
  </si>
  <si>
    <t>06C123</t>
  </si>
  <si>
    <t>Interventions réparatrices pour hernies inguinales et crurales, âge supérieur à 17 ans, niveau 3</t>
  </si>
  <si>
    <t>197206C124</t>
  </si>
  <si>
    <t>06C124</t>
  </si>
  <si>
    <t>Interventions réparatrices pour hernies inguinales et crurales, âge supérieur à 17 ans, niveau 4</t>
  </si>
  <si>
    <t>197306C12J</t>
  </si>
  <si>
    <t>06C12J</t>
  </si>
  <si>
    <t>Interventions réparatrices pour hernies inguinales et crurales, âge supérieur à 17 ans, en ambulatoire</t>
  </si>
  <si>
    <t>197406C131</t>
  </si>
  <si>
    <t>06C131</t>
  </si>
  <si>
    <t>Libérations d'adhérences péritonéales, niveau 1</t>
  </si>
  <si>
    <t>197506C132</t>
  </si>
  <si>
    <t>06C132</t>
  </si>
  <si>
    <t>Libérations d'adhérences péritonéales, niveau 2</t>
  </si>
  <si>
    <t>197606C133</t>
  </si>
  <si>
    <t>06C133</t>
  </si>
  <si>
    <t>Libérations d'adhérences péritonéales, niveau 3</t>
  </si>
  <si>
    <t>197706C134</t>
  </si>
  <si>
    <t>06C134</t>
  </si>
  <si>
    <t>Libérations d'adhérences péritonéales, niveau 4</t>
  </si>
  <si>
    <t>197806C141</t>
  </si>
  <si>
    <t>06C141</t>
  </si>
  <si>
    <t>Interventions sur le rectum et l'anus autres que les résections rectales, niveau 1</t>
  </si>
  <si>
    <t>197906C142</t>
  </si>
  <si>
    <t>06C142</t>
  </si>
  <si>
    <t>Interventions sur le rectum et l'anus autres que les résections rectales, niveau 2</t>
  </si>
  <si>
    <t>198006C143</t>
  </si>
  <si>
    <t>06C143</t>
  </si>
  <si>
    <t>Interventions sur le rectum et l'anus autres que les résections rectales, niveau 3</t>
  </si>
  <si>
    <t>198106C144</t>
  </si>
  <si>
    <t>06C144</t>
  </si>
  <si>
    <t>Interventions sur le rectum et l'anus autres que les résections rectales, niveau 4</t>
  </si>
  <si>
    <t>198206C14J</t>
  </si>
  <si>
    <t>06C14J</t>
  </si>
  <si>
    <t>Interventions sur le rectum et l'anus autres que les résections rectales, en ambulatoire</t>
  </si>
  <si>
    <t>198306C151</t>
  </si>
  <si>
    <t>06C151</t>
  </si>
  <si>
    <t>Autres interventions sur le tube digestif en dehors des laparotomies, niveau 1</t>
  </si>
  <si>
    <t>198406C152</t>
  </si>
  <si>
    <t>06C152</t>
  </si>
  <si>
    <t>Autres interventions sur le tube digestif en dehors des laparotomies, niveau 2</t>
  </si>
  <si>
    <t>198506C153</t>
  </si>
  <si>
    <t>06C153</t>
  </si>
  <si>
    <t>Autres interventions sur le tube digestif en dehors des laparotomies, niveau 3</t>
  </si>
  <si>
    <t>198606C154</t>
  </si>
  <si>
    <t>06C154</t>
  </si>
  <si>
    <t>Autres interventions sur le tube digestif en dehors des laparotomies, niveau 4</t>
  </si>
  <si>
    <t>198706C161</t>
  </si>
  <si>
    <t>06C161</t>
  </si>
  <si>
    <t>Interventions sur l'oesophage, l'estomac et le duodénum pour tumeurs malignes, âge supérieur à 17 ans, niveau 1</t>
  </si>
  <si>
    <t>198806C162</t>
  </si>
  <si>
    <t>06C162</t>
  </si>
  <si>
    <t>Interventions sur l'oesophage, l'estomac et le duodénum pour tumeurs malignes, âge supérieur à 17 ans, niveau 2</t>
  </si>
  <si>
    <t>198906C163</t>
  </si>
  <si>
    <t>06C163</t>
  </si>
  <si>
    <t>Interventions sur l'oesophage, l'estomac et le duodénum pour tumeurs malignes, âge supérieur à 17 ans, niveau 3</t>
  </si>
  <si>
    <t>199006C164</t>
  </si>
  <si>
    <t>06C164</t>
  </si>
  <si>
    <t>Interventions sur l'oesophage, l'estomac et le duodénum pour tumeurs malignes, âge supérieur à 17 ans, niveau 4</t>
  </si>
  <si>
    <t>199106C191</t>
  </si>
  <si>
    <t>06C191</t>
  </si>
  <si>
    <t>Hémorroïdectomies, niveau 1</t>
  </si>
  <si>
    <t>199206C192</t>
  </si>
  <si>
    <t>06C192</t>
  </si>
  <si>
    <t>Hémorroïdectomies, niveau 2</t>
  </si>
  <si>
    <t>199506C19J</t>
  </si>
  <si>
    <t>06C19J</t>
  </si>
  <si>
    <t>Hémorroïdectomies, en ambulatoire</t>
  </si>
  <si>
    <t>199606C201</t>
  </si>
  <si>
    <t>06C201</t>
  </si>
  <si>
    <t>Interventions sur l'oesophage, l'estomac et le duodénum pour ulcères, âge supérieur à 17 ans, niveau 1</t>
  </si>
  <si>
    <t>199706C202</t>
  </si>
  <si>
    <t>06C202</t>
  </si>
  <si>
    <t>Interventions sur l'oesophage, l'estomac et le duodénum pour ulcères, âge supérieur à 17 ans, niveau 2</t>
  </si>
  <si>
    <t>199806C203</t>
  </si>
  <si>
    <t>06C203</t>
  </si>
  <si>
    <t>Interventions sur l'oesophage, l'estomac et le duodénum pour ulcères, âge supérieur à 17 ans, niveau 3</t>
  </si>
  <si>
    <t>199906C204</t>
  </si>
  <si>
    <t>06C204</t>
  </si>
  <si>
    <t>Interventions sur l'oesophage, l'estomac et le duodénum pour ulcères, âge supérieur à 17 ans, niveau 4</t>
  </si>
  <si>
    <t>200006C211</t>
  </si>
  <si>
    <t>06C211</t>
  </si>
  <si>
    <t>Autres interventions sur le tube digestif par laparotomie, niveau 1</t>
  </si>
  <si>
    <t>200106C212</t>
  </si>
  <si>
    <t>06C212</t>
  </si>
  <si>
    <t>Autres interventions sur le tube digestif par laparotomie, niveau 2</t>
  </si>
  <si>
    <t>200206C213</t>
  </si>
  <si>
    <t>06C213</t>
  </si>
  <si>
    <t>Autres interventions sur le tube digestif par laparotomie, niveau 3</t>
  </si>
  <si>
    <t>200306C214</t>
  </si>
  <si>
    <t>06C214</t>
  </si>
  <si>
    <t>Autres interventions sur le tube digestif par laparotomie, niveau 4</t>
  </si>
  <si>
    <t>200406C221</t>
  </si>
  <si>
    <t>06C221</t>
  </si>
  <si>
    <t>Interventions sur l'oesophage, l'estomac et le duodénum pour affections autres que malignes ou ulcères, âge supérieur à 17 ans, niveau 1</t>
  </si>
  <si>
    <t>200506C222</t>
  </si>
  <si>
    <t>06C222</t>
  </si>
  <si>
    <t>Interventions sur l'oesophage, l'estomac et le duodénum pour affections autres que malignes ou ulcères, âge supérieur à 17 ans, niveau 2</t>
  </si>
  <si>
    <t>200606C223</t>
  </si>
  <si>
    <t>06C223</t>
  </si>
  <si>
    <t>Interventions sur l'oesophage, l'estomac et le duodénum pour affections autres que malignes ou ulcères, âge supérieur à 17 ans, niveau 3</t>
  </si>
  <si>
    <t>200706C224</t>
  </si>
  <si>
    <t>06C224</t>
  </si>
  <si>
    <t>Interventions sur l'oesophage, l'estomac et le duodénum pour affections autres que malignes ou ulcères, âge supérieur à 17 ans, niveau 4</t>
  </si>
  <si>
    <t>200806C231</t>
  </si>
  <si>
    <t>06C231</t>
  </si>
  <si>
    <t>Certaines interventions pour stomies, niveau 1</t>
  </si>
  <si>
    <t>200906C232</t>
  </si>
  <si>
    <t>06C232</t>
  </si>
  <si>
    <t>Certaines interventions pour stomies, niveau 2</t>
  </si>
  <si>
    <t>201006C233</t>
  </si>
  <si>
    <t>06C233</t>
  </si>
  <si>
    <t>Certaines interventions pour stomies, niveau 3</t>
  </si>
  <si>
    <t>201206C23J</t>
  </si>
  <si>
    <t>06C23J</t>
  </si>
  <si>
    <t>Certaines interventions pour stomies, en ambulatoire</t>
  </si>
  <si>
    <t>201306C19J</t>
  </si>
  <si>
    <t>201406C191</t>
  </si>
  <si>
    <t>201506C241</t>
  </si>
  <si>
    <t>06C241</t>
  </si>
  <si>
    <t>Cures d'éventrations postopératoires, âge supérieur à 17 ans, niveau 1</t>
  </si>
  <si>
    <t>201606C242</t>
  </si>
  <si>
    <t>06C242</t>
  </si>
  <si>
    <t>Cures d'éventrations postopératoires, âge supérieur à 17 ans, niveau 2</t>
  </si>
  <si>
    <t>201706C243</t>
  </si>
  <si>
    <t>06C243</t>
  </si>
  <si>
    <t>Cures d'éventrations postopératoires, âge supérieur à 17 ans, niveau 3</t>
  </si>
  <si>
    <t>201806C244</t>
  </si>
  <si>
    <t>06C244</t>
  </si>
  <si>
    <t>Cures d'éventrations postopératoires, âge supérieur à 17 ans, niveau 4</t>
  </si>
  <si>
    <t>201906C24J</t>
  </si>
  <si>
    <t>06C24J</t>
  </si>
  <si>
    <t>Cures d'éventrations postopératoires, âge supérieur à 17 ans, en ambulatoire</t>
  </si>
  <si>
    <t>202006C251</t>
  </si>
  <si>
    <t>06C251</t>
  </si>
  <si>
    <t>Interventions réparatrices pour hernies à l'exception des hernies inguinales, crurales, âge supérieur à 17 ans, niveau 1</t>
  </si>
  <si>
    <t>202106C252</t>
  </si>
  <si>
    <t>06C252</t>
  </si>
  <si>
    <t>Interventions réparatrices pour hernies à l'exception des hernies inguinales, crurales, âge supérieur à 17 ans, niveau 2</t>
  </si>
  <si>
    <t>202206C253</t>
  </si>
  <si>
    <t>06C253</t>
  </si>
  <si>
    <t>Interventions réparatrices pour hernies à l'exception des hernies inguinales, crurales, âge supérieur à 17 ans, niveau 3</t>
  </si>
  <si>
    <t>202306C254</t>
  </si>
  <si>
    <t>06C254</t>
  </si>
  <si>
    <t>Interventions réparatrices pour hernies à l'exception des hernies inguinales, crurales, âge supérieur à 17 ans, niveau 4</t>
  </si>
  <si>
    <t>202406C25J</t>
  </si>
  <si>
    <t>06C25J</t>
  </si>
  <si>
    <t>Interventions réparatrices pour hernies à l'exception des hernies inguinales, crurales, âge supérieur à 17 ans, en ambulatoire</t>
  </si>
  <si>
    <t>211906K02Z</t>
  </si>
  <si>
    <t>06K02Z</t>
  </si>
  <si>
    <t>Endoscopies digestives thérapeutiques et anesthésie : séjours de moins de 2 jours</t>
  </si>
  <si>
    <t>212006K03J</t>
  </si>
  <si>
    <t>06K03J</t>
  </si>
  <si>
    <t>Séjours comprenant une endoscopie digestive thérapeutique sans anesthésie, en ambulatoire</t>
  </si>
  <si>
    <t>212106K04J</t>
  </si>
  <si>
    <t>06K04J</t>
  </si>
  <si>
    <t>Endoscopie digestive diagnostique et anesthésie, en ambulatoire</t>
  </si>
  <si>
    <t>212206K05J</t>
  </si>
  <si>
    <t>06K05J</t>
  </si>
  <si>
    <t>Séjours comprenant une endoscopie digestive diagnostique sans anesthésie, en ambulatoire</t>
  </si>
  <si>
    <t>212306K06J</t>
  </si>
  <si>
    <t>06K06J</t>
  </si>
  <si>
    <t>Affections digestives sans acte opératoire de la CMD 06, avec anesthésie, en ambulatoire</t>
  </si>
  <si>
    <t>212406M021</t>
  </si>
  <si>
    <t>06M021</t>
  </si>
  <si>
    <t>Autres gastroentérites et maladies diverses du tube digestif, âge inférieur à 18 ans, niveau 1</t>
  </si>
  <si>
    <t>212506M022</t>
  </si>
  <si>
    <t>06M022</t>
  </si>
  <si>
    <t>Autres gastroentérites et maladies diverses du tube digestif, âge inférieur à 18 ans, niveau 2</t>
  </si>
  <si>
    <t>212606M023</t>
  </si>
  <si>
    <t>06M023</t>
  </si>
  <si>
    <t>Autres gastroentérites et maladies diverses du tube digestif, âge inférieur à 18 ans, niveau 3</t>
  </si>
  <si>
    <t>212706M024</t>
  </si>
  <si>
    <t>06M024</t>
  </si>
  <si>
    <t>Autres gastroentérites et maladies diverses du tube digestif, âge inférieur à 18 ans, niveau 4</t>
  </si>
  <si>
    <t>212806M02T</t>
  </si>
  <si>
    <t>06M02T</t>
  </si>
  <si>
    <t>Autres gastroentérites et maladies diverses du tube digestif, âge inférieur à 18 ans, très courte durée</t>
  </si>
  <si>
    <t>212906M031</t>
  </si>
  <si>
    <t>06M031</t>
  </si>
  <si>
    <t>Autres gastroentérites et maladies diverses du tube digestif, âge supérieur à 17 ans, niveau 1</t>
  </si>
  <si>
    <t>213006M032</t>
  </si>
  <si>
    <t>06M032</t>
  </si>
  <si>
    <t>Autres gastroentérites et maladies diverses du tube digestif, âge supérieur à 17 ans, niveau 2</t>
  </si>
  <si>
    <t>213106M033</t>
  </si>
  <si>
    <t>06M033</t>
  </si>
  <si>
    <t>Autres gastroentérites et maladies diverses du tube digestif, âge supérieur à 17 ans, niveau 3</t>
  </si>
  <si>
    <t>213206M034</t>
  </si>
  <si>
    <t>06M034</t>
  </si>
  <si>
    <t>Autres gastroentérites et maladies diverses du tube digestif, âge supérieur à 17 ans, niveau 4</t>
  </si>
  <si>
    <t>213306M03T</t>
  </si>
  <si>
    <t>06M03T</t>
  </si>
  <si>
    <t>Autres gastroentérites et maladies diverses du tube digestif, âge supérieur à 17 ans, très courte durée</t>
  </si>
  <si>
    <t>213406M041</t>
  </si>
  <si>
    <t>06M041</t>
  </si>
  <si>
    <t>Hémorragies digestives, niveau 1</t>
  </si>
  <si>
    <t>213506M042</t>
  </si>
  <si>
    <t>06M042</t>
  </si>
  <si>
    <t>Hémorragies digestives, niveau 2</t>
  </si>
  <si>
    <t>213606M043</t>
  </si>
  <si>
    <t>06M043</t>
  </si>
  <si>
    <t>Hémorragies digestives, niveau 3</t>
  </si>
  <si>
    <t>213706M044</t>
  </si>
  <si>
    <t>06M044</t>
  </si>
  <si>
    <t>Hémorragies digestives, niveau 4</t>
  </si>
  <si>
    <t>213806M051</t>
  </si>
  <si>
    <t>06M051</t>
  </si>
  <si>
    <t>Autres tumeurs malignes du tube digestif, niveau 1</t>
  </si>
  <si>
    <t>213906M052</t>
  </si>
  <si>
    <t>06M052</t>
  </si>
  <si>
    <t>Autres tumeurs malignes du tube digestif, niveau 2</t>
  </si>
  <si>
    <t>214006M053</t>
  </si>
  <si>
    <t>06M053</t>
  </si>
  <si>
    <t>Autres tumeurs malignes du tube digestif, niveau 3</t>
  </si>
  <si>
    <t>214106M054</t>
  </si>
  <si>
    <t>06M054</t>
  </si>
  <si>
    <t>Autres tumeurs malignes du tube digestif, niveau 4</t>
  </si>
  <si>
    <t>214206M05T</t>
  </si>
  <si>
    <t>06M05T</t>
  </si>
  <si>
    <t>Autres tumeurs malignes du tube digestif, très courte durée</t>
  </si>
  <si>
    <t>214306M061</t>
  </si>
  <si>
    <t>06M061</t>
  </si>
  <si>
    <t>Occlusions intestinales non dues à une hernie, niveau 1</t>
  </si>
  <si>
    <t>214406M062</t>
  </si>
  <si>
    <t>06M062</t>
  </si>
  <si>
    <t>Occlusions intestinales non dues à une hernie, niveau 2</t>
  </si>
  <si>
    <t>214506M063</t>
  </si>
  <si>
    <t>06M063</t>
  </si>
  <si>
    <t>Occlusions intestinales non dues à une hernie, niveau 3</t>
  </si>
  <si>
    <t>214606M064</t>
  </si>
  <si>
    <t>06M064</t>
  </si>
  <si>
    <t>Occlusions intestinales non dues à une hernie, niveau 4</t>
  </si>
  <si>
    <t>214706M06T</t>
  </si>
  <si>
    <t>06M06T</t>
  </si>
  <si>
    <t>Occlusions intestinales non dues à une hernie, très courte durée</t>
  </si>
  <si>
    <t>214806M071</t>
  </si>
  <si>
    <t>06M071</t>
  </si>
  <si>
    <t>Maladies inflammatoires de l'intestin, niveau 1</t>
  </si>
  <si>
    <t>214906M072</t>
  </si>
  <si>
    <t>06M072</t>
  </si>
  <si>
    <t>Maladies inflammatoires de l'intestin, niveau 2</t>
  </si>
  <si>
    <t>215006M073</t>
  </si>
  <si>
    <t>06M073</t>
  </si>
  <si>
    <t>Maladies inflammatoires de l'intestin, niveau 3</t>
  </si>
  <si>
    <t>215106M074</t>
  </si>
  <si>
    <t>06M074</t>
  </si>
  <si>
    <t>Maladies inflammatoires de l'intestin, niveau 4</t>
  </si>
  <si>
    <t>215206M07T</t>
  </si>
  <si>
    <t>06M07T</t>
  </si>
  <si>
    <t>Maladies inflammatoires de l'intestin, très courte durée</t>
  </si>
  <si>
    <t>215306M081</t>
  </si>
  <si>
    <t>06M081</t>
  </si>
  <si>
    <t>Autres affections digestives, âge inférieur à 18 ans, niveau 1</t>
  </si>
  <si>
    <t>215406M082</t>
  </si>
  <si>
    <t>06M082</t>
  </si>
  <si>
    <t>Autres affections digestives, âge inférieur à 18 ans, niveau 2</t>
  </si>
  <si>
    <t>215506M083</t>
  </si>
  <si>
    <t>06M083</t>
  </si>
  <si>
    <t>Autres affections digestives, âge inférieur à 18 ans, niveau 3</t>
  </si>
  <si>
    <t>215606M084</t>
  </si>
  <si>
    <t>06M084</t>
  </si>
  <si>
    <t>Autres affections digestives, âge inférieur à 18 ans, niveau 4</t>
  </si>
  <si>
    <t>215706M08T</t>
  </si>
  <si>
    <t>06M08T</t>
  </si>
  <si>
    <t>Autres affections digestives, âge inférieur à 18 ans, très courte durée</t>
  </si>
  <si>
    <t>215806M091</t>
  </si>
  <si>
    <t>06M091</t>
  </si>
  <si>
    <t>Autres affections digestives, âge supérieur à 17 ans, niveau 1</t>
  </si>
  <si>
    <t>215906M092</t>
  </si>
  <si>
    <t>06M092</t>
  </si>
  <si>
    <t>Autres affections digestives, âge supérieur à 17 ans, niveau 2</t>
  </si>
  <si>
    <t>216006M093</t>
  </si>
  <si>
    <t>06M093</t>
  </si>
  <si>
    <t>Autres affections digestives, âge supérieur à 17 ans, niveau 3</t>
  </si>
  <si>
    <t>216106M094</t>
  </si>
  <si>
    <t>06M094</t>
  </si>
  <si>
    <t>Autres affections digestives, âge supérieur à 17 ans, niveau 4</t>
  </si>
  <si>
    <t>216206M09T</t>
  </si>
  <si>
    <t>06M09T</t>
  </si>
  <si>
    <t>Autres affections digestives, âge supérieur à 17 ans, très courte durée</t>
  </si>
  <si>
    <t>216306M101</t>
  </si>
  <si>
    <t>06M101</t>
  </si>
  <si>
    <t>Ulcères gastroduodénaux compliqués, niveau 1</t>
  </si>
  <si>
    <t>216406M102</t>
  </si>
  <si>
    <t>06M102</t>
  </si>
  <si>
    <t>Ulcères gastroduodénaux compliqués, niveau 2</t>
  </si>
  <si>
    <t>216706M111</t>
  </si>
  <si>
    <t>06M111</t>
  </si>
  <si>
    <t>Ulcères gastroduodénaux non compliqués, niveau 1</t>
  </si>
  <si>
    <t>216806M112</t>
  </si>
  <si>
    <t>06M112</t>
  </si>
  <si>
    <t>Ulcères gastroduodénaux non compliqués, niveau 2</t>
  </si>
  <si>
    <t>216906M113</t>
  </si>
  <si>
    <t>06M113</t>
  </si>
  <si>
    <t>Ulcères gastroduodénaux non compliqués, niveau 3</t>
  </si>
  <si>
    <t>217106M11T</t>
  </si>
  <si>
    <t>06M11T</t>
  </si>
  <si>
    <t>Ulcères gastroduodénaux non compliqués, très courte durée</t>
  </si>
  <si>
    <t>217206M121</t>
  </si>
  <si>
    <t>06M121</t>
  </si>
  <si>
    <t>Douleurs abdominales, niveau 1</t>
  </si>
  <si>
    <t>217306M122</t>
  </si>
  <si>
    <t>06M122</t>
  </si>
  <si>
    <t>Douleurs abdominales, niveau 2</t>
  </si>
  <si>
    <t>217406M123</t>
  </si>
  <si>
    <t>06M123</t>
  </si>
  <si>
    <t>Douleurs abdominales, niveau 3</t>
  </si>
  <si>
    <t>217506M124</t>
  </si>
  <si>
    <t>06M124</t>
  </si>
  <si>
    <t>Douleurs abdominales, niveau 4</t>
  </si>
  <si>
    <t>217606M131</t>
  </si>
  <si>
    <t>06M131</t>
  </si>
  <si>
    <t>Tumeurs malignes de l'oesophage et de l'estomac, niveau 1</t>
  </si>
  <si>
    <t>217706M132</t>
  </si>
  <si>
    <t>06M132</t>
  </si>
  <si>
    <t>Tumeurs malignes de l'oesophage et de l'estomac, niveau 2</t>
  </si>
  <si>
    <t>217806M133</t>
  </si>
  <si>
    <t>06M133</t>
  </si>
  <si>
    <t>Tumeurs malignes de l'oesophage et de l'estomac, niveau 3</t>
  </si>
  <si>
    <t>217906M134</t>
  </si>
  <si>
    <t>06M134</t>
  </si>
  <si>
    <t>Tumeurs malignes de l'oesophage et de l'estomac, niveau 4</t>
  </si>
  <si>
    <t>218006M13T</t>
  </si>
  <si>
    <t>06M13T</t>
  </si>
  <si>
    <t>Tumeurs malignes de l'oesophage et de l'estomac, très courte durée</t>
  </si>
  <si>
    <t>218106M141</t>
  </si>
  <si>
    <t>06M141</t>
  </si>
  <si>
    <t>Invaginations intestinales aigües, niveau 1</t>
  </si>
  <si>
    <t>218606M16Z</t>
  </si>
  <si>
    <t>06M16Z</t>
  </si>
  <si>
    <t>Explorations et surveillance pour affections de l'appareil digestif</t>
  </si>
  <si>
    <t>218706M17T</t>
  </si>
  <si>
    <t>06M17T</t>
  </si>
  <si>
    <t>Soins de stomies digestives, très courte durée</t>
  </si>
  <si>
    <t>218806M17Z</t>
  </si>
  <si>
    <t>06M17Z</t>
  </si>
  <si>
    <t>Soins de stomies digestives</t>
  </si>
  <si>
    <t>218906M18Z</t>
  </si>
  <si>
    <t>06M18Z</t>
  </si>
  <si>
    <t>Symptômes et autres recours aux soins de la CMD 06</t>
  </si>
  <si>
    <t>219006M191</t>
  </si>
  <si>
    <t>06M191</t>
  </si>
  <si>
    <t>Affections sévères du tube digestif, niveau 1</t>
  </si>
  <si>
    <t>219106M192</t>
  </si>
  <si>
    <t>06M192</t>
  </si>
  <si>
    <t>Affections sévères du tube digestif, niveau 2</t>
  </si>
  <si>
    <t>219206M193</t>
  </si>
  <si>
    <t>06M193</t>
  </si>
  <si>
    <t>Affections sévères du tube digestif, niveau 3</t>
  </si>
  <si>
    <t>219306M194</t>
  </si>
  <si>
    <t>06M194</t>
  </si>
  <si>
    <t>Affections sévères du tube digestif, niveau 4</t>
  </si>
  <si>
    <t>219406M201</t>
  </si>
  <si>
    <t>06M201</t>
  </si>
  <si>
    <t>Tumeurs bénignes de l'appareil digestif, niveau 1</t>
  </si>
  <si>
    <t>219506M202</t>
  </si>
  <si>
    <t>06M202</t>
  </si>
  <si>
    <t>Tumeurs bénignes de l'appareil digestif, niveau 2</t>
  </si>
  <si>
    <t>219606M203</t>
  </si>
  <si>
    <t>06M203</t>
  </si>
  <si>
    <t>Tumeurs bénignes de l'appareil digestif, niveau 3</t>
  </si>
  <si>
    <t>219706M204</t>
  </si>
  <si>
    <t>06M204</t>
  </si>
  <si>
    <t>Tumeurs bénignes de l'appareil digestif, niveau 4</t>
  </si>
  <si>
    <t>219806M20T</t>
  </si>
  <si>
    <t>06M20T</t>
  </si>
  <si>
    <t>Tumeurs bénignes de l'appareil digestif, très courte durée</t>
  </si>
  <si>
    <t>219906M04T</t>
  </si>
  <si>
    <t>06M04T</t>
  </si>
  <si>
    <t>Transferts et autres séjours courts pour hémorragies digestives</t>
  </si>
  <si>
    <t>220006M12T</t>
  </si>
  <si>
    <t>06M12T</t>
  </si>
  <si>
    <t>Douleurs abdominales, très courte durée</t>
  </si>
  <si>
    <t>220106M18T</t>
  </si>
  <si>
    <t>06M18T</t>
  </si>
  <si>
    <t>Symptômes et autres recours aux soins de la CMD 06, très courte durée</t>
  </si>
  <si>
    <t>220206M211</t>
  </si>
  <si>
    <t>06M211</t>
  </si>
  <si>
    <t>Autres affections digestives concernant majoritairement la petite enfance, niveau 1</t>
  </si>
  <si>
    <t>220306M212</t>
  </si>
  <si>
    <t>06M212</t>
  </si>
  <si>
    <t>Autres affections digestives concernant majoritairement la petite enfance, niveau 2</t>
  </si>
  <si>
    <t>231907C061</t>
  </si>
  <si>
    <t>07C061</t>
  </si>
  <si>
    <t>Interventions diagnostiques sur le système hépato-biliaire et pancréatique pour affections malignes, niveau 1</t>
  </si>
  <si>
    <t>232007C062</t>
  </si>
  <si>
    <t>07C062</t>
  </si>
  <si>
    <t>Interventions diagnostiques sur le système hépato-biliaire et pancréatique pour affections malignes, niveau 2</t>
  </si>
  <si>
    <t>232107C063</t>
  </si>
  <si>
    <t>07C063</t>
  </si>
  <si>
    <t>Interventions diagnostiques sur le système hépato-biliaire et pancréatique pour affections malignes, niveau 3</t>
  </si>
  <si>
    <t>232307C071</t>
  </si>
  <si>
    <t>07C071</t>
  </si>
  <si>
    <t>Interventions diagnostiques sur le système hépato-biliaire et pancréatique pour affections non malignes, niveau 1</t>
  </si>
  <si>
    <t>232907C083</t>
  </si>
  <si>
    <t>07C083</t>
  </si>
  <si>
    <t>Autres interventions sur le système hépato-biliaire et pancréatique, niveau 3</t>
  </si>
  <si>
    <t>233007C084</t>
  </si>
  <si>
    <t>07C084</t>
  </si>
  <si>
    <t>Autres interventions sur le système hépato-biliaire et pancréatique, niveau 4</t>
  </si>
  <si>
    <t>233107C091</t>
  </si>
  <si>
    <t>07C091</t>
  </si>
  <si>
    <t>Interventions sur le foie, le pancréas et les veines porte ou cave pour tumeurs malignes, niveau 1</t>
  </si>
  <si>
    <t>233207C092</t>
  </si>
  <si>
    <t>07C092</t>
  </si>
  <si>
    <t>Interventions sur le foie, le pancréas et les veines porte ou cave pour tumeurs malignes, niveau 2</t>
  </si>
  <si>
    <t>233307C093</t>
  </si>
  <si>
    <t>07C093</t>
  </si>
  <si>
    <t>Interventions sur le foie, le pancréas et les veines porte ou cave pour tumeurs malignes, niveau 3</t>
  </si>
  <si>
    <t>233407C094</t>
  </si>
  <si>
    <t>07C094</t>
  </si>
  <si>
    <t>Interventions sur le foie, le pancréas et les veines porte ou cave pour tumeurs malignes, niveau 4</t>
  </si>
  <si>
    <t>233507C101</t>
  </si>
  <si>
    <t>07C101</t>
  </si>
  <si>
    <t>Interventions sur le foie, le pancréas et les veines porte ou cave pour affections non malignes, niveau 1</t>
  </si>
  <si>
    <t>233607C102</t>
  </si>
  <si>
    <t>07C102</t>
  </si>
  <si>
    <t>Interventions sur le foie, le pancréas et les veines porte ou cave pour affections non malignes, niveau 2</t>
  </si>
  <si>
    <t>233707C103</t>
  </si>
  <si>
    <t>07C103</t>
  </si>
  <si>
    <t>Interventions sur le foie, le pancréas et les veines porte ou cave pour affections non malignes, niveau 3</t>
  </si>
  <si>
    <t>233807C104</t>
  </si>
  <si>
    <t>07C104</t>
  </si>
  <si>
    <t>Interventions sur le foie, le pancréas et les veines porte ou cave pour affections non malignes, niveau 4</t>
  </si>
  <si>
    <t>233907C111</t>
  </si>
  <si>
    <t>07C111</t>
  </si>
  <si>
    <t>Dérivations biliaires, niveau 1</t>
  </si>
  <si>
    <t>234007C112</t>
  </si>
  <si>
    <t>07C112</t>
  </si>
  <si>
    <t>Dérivations biliaires, niveau 2</t>
  </si>
  <si>
    <t>234107C113</t>
  </si>
  <si>
    <t>07C113</t>
  </si>
  <si>
    <t>Dérivations biliaires, niveau 3</t>
  </si>
  <si>
    <t>234207C114</t>
  </si>
  <si>
    <t>07C114</t>
  </si>
  <si>
    <t>Dérivations biliaires, niveau 4</t>
  </si>
  <si>
    <t>234307C121</t>
  </si>
  <si>
    <t>07C121</t>
  </si>
  <si>
    <t>Autres interventions sur les voies biliaires sauf cholécystectomies isolées, niveau 1</t>
  </si>
  <si>
    <t>234407C122</t>
  </si>
  <si>
    <t>07C122</t>
  </si>
  <si>
    <t>Autres interventions sur les voies biliaires sauf cholécystectomies isolées, niveau 2</t>
  </si>
  <si>
    <t>234507C123</t>
  </si>
  <si>
    <t>07C123</t>
  </si>
  <si>
    <t>Autres interventions sur les voies biliaires sauf cholécystectomies isolées, niveau 3</t>
  </si>
  <si>
    <t>234607C124</t>
  </si>
  <si>
    <t>07C124</t>
  </si>
  <si>
    <t>Autres interventions sur les voies biliaires sauf cholécystectomies isolées, niveau 4</t>
  </si>
  <si>
    <t>234707C131</t>
  </si>
  <si>
    <t>07C131</t>
  </si>
  <si>
    <t>Cholécystectomies sans exploration de la voie biliaire principale pour affections aigües, niveau 1</t>
  </si>
  <si>
    <t>234807C132</t>
  </si>
  <si>
    <t>07C132</t>
  </si>
  <si>
    <t>Cholécystectomies sans exploration de la voie biliaire principale pour affections aigües, niveau 2</t>
  </si>
  <si>
    <t>234907C133</t>
  </si>
  <si>
    <t>07C133</t>
  </si>
  <si>
    <t>Cholécystectomies sans exploration de la voie biliaire principale pour affections aigües, niveau 3</t>
  </si>
  <si>
    <t>235007C134</t>
  </si>
  <si>
    <t>07C134</t>
  </si>
  <si>
    <t>Cholécystectomies sans exploration de la voie biliaire principale pour affections aigües, niveau 4</t>
  </si>
  <si>
    <t>235107C141</t>
  </si>
  <si>
    <t>07C141</t>
  </si>
  <si>
    <t>Cholécystectomies sans exploration de la voie biliaire principale à l'exception des affections aigües, niveau 1</t>
  </si>
  <si>
    <t>235207C142</t>
  </si>
  <si>
    <t>07C142</t>
  </si>
  <si>
    <t>Cholécystectomies sans exploration de la voie biliaire principale à l'exception des affections aigües, niveau 2</t>
  </si>
  <si>
    <t>235307C143</t>
  </si>
  <si>
    <t>07C143</t>
  </si>
  <si>
    <t>Cholécystectomies sans exploration de la voie biliaire principale à l'exception des affections aigües, niveau 3</t>
  </si>
  <si>
    <t>235407C144</t>
  </si>
  <si>
    <t>07C144</t>
  </si>
  <si>
    <t>Cholécystectomies sans exploration de la voie biliaire principale à l'exception des affections aigües, niveau 4</t>
  </si>
  <si>
    <t>235507C14J</t>
  </si>
  <si>
    <t>07C14J</t>
  </si>
  <si>
    <t>Cholécystectomies sans exploration de la voie biliaire principale à l'exception des affections aigües, en ambulatoire</t>
  </si>
  <si>
    <t>251107K02Z</t>
  </si>
  <si>
    <t>07K02Z</t>
  </si>
  <si>
    <t>Endoscopies biliaires thérapeutiques et anesthésie : séjours de moins de 2 jours</t>
  </si>
  <si>
    <t>251207K04J</t>
  </si>
  <si>
    <t>07K04J</t>
  </si>
  <si>
    <t>Endoscopie biliaire diagnostique et anesthésie, en ambulatoire</t>
  </si>
  <si>
    <t>251307K05J</t>
  </si>
  <si>
    <t>07K05J</t>
  </si>
  <si>
    <t>Séjours comprenant une endoscopie biliaire thérapeutique ou diagnostique sans anesthésie, en ambulatoire</t>
  </si>
  <si>
    <t>251407M021</t>
  </si>
  <si>
    <t>07M021</t>
  </si>
  <si>
    <t>Affections des voies biliaires, niveau 1</t>
  </si>
  <si>
    <t>251507M022</t>
  </si>
  <si>
    <t>07M022</t>
  </si>
  <si>
    <t>Affections des voies biliaires, niveau 2</t>
  </si>
  <si>
    <t>251607M023</t>
  </si>
  <si>
    <t>07M023</t>
  </si>
  <si>
    <t>Affections des voies biliaires, niveau 3</t>
  </si>
  <si>
    <t>251707M024</t>
  </si>
  <si>
    <t>07M024</t>
  </si>
  <si>
    <t>Affections des voies biliaires, niveau 4</t>
  </si>
  <si>
    <t>251807M02T</t>
  </si>
  <si>
    <t>07M02T</t>
  </si>
  <si>
    <t>Affections des voies biliaires, très courte durée</t>
  </si>
  <si>
    <t>251907M041</t>
  </si>
  <si>
    <t>07M041</t>
  </si>
  <si>
    <t>Autres affections hépatiques, niveau 1</t>
  </si>
  <si>
    <t>252007M042</t>
  </si>
  <si>
    <t>07M042</t>
  </si>
  <si>
    <t>Autres affections hépatiques, niveau 2</t>
  </si>
  <si>
    <t>252107M043</t>
  </si>
  <si>
    <t>07M043</t>
  </si>
  <si>
    <t>Autres affections hépatiques, niveau 3</t>
  </si>
  <si>
    <t>252207M044</t>
  </si>
  <si>
    <t>07M044</t>
  </si>
  <si>
    <t>Autres affections hépatiques, niveau 4</t>
  </si>
  <si>
    <t>252307M04T</t>
  </si>
  <si>
    <t>07M04T</t>
  </si>
  <si>
    <t>Autres affections hépatiques, très courte durée</t>
  </si>
  <si>
    <t>252407M061</t>
  </si>
  <si>
    <t>07M061</t>
  </si>
  <si>
    <t>Affections malignes du système hépato-biliaire ou du pancréas, niveau 1</t>
  </si>
  <si>
    <t>252507M062</t>
  </si>
  <si>
    <t>07M062</t>
  </si>
  <si>
    <t>Affections malignes du système hépato-biliaire ou du pancréas, niveau 2</t>
  </si>
  <si>
    <t>252607M063</t>
  </si>
  <si>
    <t>07M063</t>
  </si>
  <si>
    <t>Affections malignes du système hépato-biliaire ou du pancréas, niveau 3</t>
  </si>
  <si>
    <t>252707M064</t>
  </si>
  <si>
    <t>07M064</t>
  </si>
  <si>
    <t>Affections malignes du système hépato-biliaire ou du pancréas, niveau 4</t>
  </si>
  <si>
    <t>252807M06T</t>
  </si>
  <si>
    <t>07M06T</t>
  </si>
  <si>
    <t>Affections malignes du système hépato-biliaire ou du pancréas, très courte durée</t>
  </si>
  <si>
    <t>252907M071</t>
  </si>
  <si>
    <t>07M071</t>
  </si>
  <si>
    <t>Cirrhoses alcooliques, niveau 1</t>
  </si>
  <si>
    <t>253007M072</t>
  </si>
  <si>
    <t>07M072</t>
  </si>
  <si>
    <t>Cirrhoses alcooliques, niveau 2</t>
  </si>
  <si>
    <t>253107M073</t>
  </si>
  <si>
    <t>07M073</t>
  </si>
  <si>
    <t>Cirrhoses alcooliques, niveau 3</t>
  </si>
  <si>
    <t>253207M074</t>
  </si>
  <si>
    <t>07M074</t>
  </si>
  <si>
    <t>Cirrhoses alcooliques, niveau 4</t>
  </si>
  <si>
    <t>253307M07T</t>
  </si>
  <si>
    <t>07M07T</t>
  </si>
  <si>
    <t>Cirrhoses alcooliques, très courte durée</t>
  </si>
  <si>
    <t>253407M081</t>
  </si>
  <si>
    <t>07M081</t>
  </si>
  <si>
    <t>Autres cirrhoses et fibrose hépatique, niveau 1</t>
  </si>
  <si>
    <t>253507M082</t>
  </si>
  <si>
    <t>07M082</t>
  </si>
  <si>
    <t>Autres cirrhoses et fibrose hépatique, niveau 2</t>
  </si>
  <si>
    <t>253607M083</t>
  </si>
  <si>
    <t>07M083</t>
  </si>
  <si>
    <t>Autres cirrhoses et fibrose hépatique, niveau 3</t>
  </si>
  <si>
    <t>253707M084</t>
  </si>
  <si>
    <t>07M084</t>
  </si>
  <si>
    <t>Autres cirrhoses et fibrose hépatique, niveau 4</t>
  </si>
  <si>
    <t>253807M08T</t>
  </si>
  <si>
    <t>07M08T</t>
  </si>
  <si>
    <t>Autres cirrhoses et fibrose hépatique, très courte durée</t>
  </si>
  <si>
    <t>253907M091</t>
  </si>
  <si>
    <t>07M091</t>
  </si>
  <si>
    <t>Hépatites chroniques, niveau 1</t>
  </si>
  <si>
    <t>254007M092</t>
  </si>
  <si>
    <t>07M092</t>
  </si>
  <si>
    <t>Hépatites chroniques, niveau 2</t>
  </si>
  <si>
    <t>254307M09T</t>
  </si>
  <si>
    <t>07M09T</t>
  </si>
  <si>
    <t>Hépatites chroniques, très courte durée</t>
  </si>
  <si>
    <t>254407M101</t>
  </si>
  <si>
    <t>07M101</t>
  </si>
  <si>
    <t>Pancréatites aigües, niveau 1</t>
  </si>
  <si>
    <t>254507M102</t>
  </si>
  <si>
    <t>07M102</t>
  </si>
  <si>
    <t>Pancréatites aigües, niveau 2</t>
  </si>
  <si>
    <t>254607M103</t>
  </si>
  <si>
    <t>07M103</t>
  </si>
  <si>
    <t>Pancréatites aigües, niveau 3</t>
  </si>
  <si>
    <t>254707M104</t>
  </si>
  <si>
    <t>07M104</t>
  </si>
  <si>
    <t>Pancréatites aigües, niveau 4</t>
  </si>
  <si>
    <t>254807M10T</t>
  </si>
  <si>
    <t>07M10T</t>
  </si>
  <si>
    <t>Pancréatites aigües, très courte durée</t>
  </si>
  <si>
    <t>254907M111</t>
  </si>
  <si>
    <t>07M111</t>
  </si>
  <si>
    <t>Autres affections non malignes du pancréas, niveau 1</t>
  </si>
  <si>
    <t>255007M112</t>
  </si>
  <si>
    <t>07M112</t>
  </si>
  <si>
    <t>Autres affections non malignes du pancréas, niveau 2</t>
  </si>
  <si>
    <t>255107M113</t>
  </si>
  <si>
    <t>07M113</t>
  </si>
  <si>
    <t>Autres affections non malignes du pancréas, niveau 3</t>
  </si>
  <si>
    <t>255207M114</t>
  </si>
  <si>
    <t>07M114</t>
  </si>
  <si>
    <t>Autres affections non malignes du pancréas, niveau 4</t>
  </si>
  <si>
    <t>255307M11T</t>
  </si>
  <si>
    <t>07M11T</t>
  </si>
  <si>
    <t>Autres affections non malignes du pancréas, très courte durée</t>
  </si>
  <si>
    <t>255407M121</t>
  </si>
  <si>
    <t>07M121</t>
  </si>
  <si>
    <t>Suivis de greffe de foie et de pancréas, niveau 1</t>
  </si>
  <si>
    <t>255507M122</t>
  </si>
  <si>
    <t>07M122</t>
  </si>
  <si>
    <t>Suivis de greffe de foie et de pancréas, niveau 2</t>
  </si>
  <si>
    <t>255607M123</t>
  </si>
  <si>
    <t>07M123</t>
  </si>
  <si>
    <t>Suivis de greffe de foie et de pancréas, niveau 3</t>
  </si>
  <si>
    <t>255807M13Z</t>
  </si>
  <si>
    <t>07M13Z</t>
  </si>
  <si>
    <t>Explorations et surveillance des affections du système hépatobiliaire et du pancréas</t>
  </si>
  <si>
    <t>255907M14T</t>
  </si>
  <si>
    <t>07M14T</t>
  </si>
  <si>
    <t>Symptômes et autres recours aux soins de la CMD 07, très courte durée</t>
  </si>
  <si>
    <t>256007M14Z</t>
  </si>
  <si>
    <t>07M14Z</t>
  </si>
  <si>
    <t>Symptômes et autres recours aux soins de la CMD 07</t>
  </si>
  <si>
    <t>256107M151</t>
  </si>
  <si>
    <t>07M151</t>
  </si>
  <si>
    <t>Affections hépatiques sévères à l'exception des tumeurs malignes, des cirrhoses et des hépatites alcooliques, niveau 1</t>
  </si>
  <si>
    <t>256207M152</t>
  </si>
  <si>
    <t>07M152</t>
  </si>
  <si>
    <t>Affections hépatiques sévères à l'exception des tumeurs malignes, des cirrhoses et des hépatites alcooliques, niveau 2</t>
  </si>
  <si>
    <t>256307M153</t>
  </si>
  <si>
    <t>07M153</t>
  </si>
  <si>
    <t>Affections hépatiques sévères à l'exception des tumeurs malignes, des cirrhoses et des hépatites alcooliques, niveau 3</t>
  </si>
  <si>
    <t>256407M154</t>
  </si>
  <si>
    <t>07M154</t>
  </si>
  <si>
    <t>Affections hépatiques sévères à l'exception des tumeurs malignes, des cirrhoses et des hépatites alcooliques, niveau 4</t>
  </si>
  <si>
    <t>256507M15T</t>
  </si>
  <si>
    <t>07M15T</t>
  </si>
  <si>
    <t>Affections hépatiques sévères à l'exception des tumeurs malignes, des cirrhoses et des hépatites alcooliques, très courte durée</t>
  </si>
  <si>
    <t>256607M161</t>
  </si>
  <si>
    <t>07M161</t>
  </si>
  <si>
    <t>Ictères du nouveau-né, niveau 1</t>
  </si>
  <si>
    <t>257007K061</t>
  </si>
  <si>
    <t>07K061</t>
  </si>
  <si>
    <t>Actes thérapeutiques par voie vasculaire pour des affections malignes du système hépatobiliaire, niveau 1</t>
  </si>
  <si>
    <t>257107K062</t>
  </si>
  <si>
    <t>07K062</t>
  </si>
  <si>
    <t>Actes thérapeutiques par voie vasculaire pour des affections malignes du système hépatobiliaire, niveau 2</t>
  </si>
  <si>
    <t>257207K063</t>
  </si>
  <si>
    <t>07K063</t>
  </si>
  <si>
    <t>Actes thérapeutiques par voie vasculaire pour des affections malignes du système hépatobiliaire, niveau 3</t>
  </si>
  <si>
    <t>274308C021</t>
  </si>
  <si>
    <t>08C021</t>
  </si>
  <si>
    <t>Interventions majeures multiples sur les genoux et/ou les hanches, niveau 1</t>
  </si>
  <si>
    <t>274408C022</t>
  </si>
  <si>
    <t>08C022</t>
  </si>
  <si>
    <t>Interventions majeures multiples sur les genoux et/ou les hanches, niveau 2</t>
  </si>
  <si>
    <t>274708C041</t>
  </si>
  <si>
    <t>08C041</t>
  </si>
  <si>
    <t>Interventions sur la hanche et le fémur, âge inférieur à 18 ans, niveau 1</t>
  </si>
  <si>
    <t>274808C042</t>
  </si>
  <si>
    <t>08C042</t>
  </si>
  <si>
    <t>Interventions sur la hanche et le fémur, âge inférieur à 18 ans, niveau 2</t>
  </si>
  <si>
    <t>274908C043</t>
  </si>
  <si>
    <t>08C043</t>
  </si>
  <si>
    <t>Interventions sur la hanche et le fémur, âge inférieur à 18 ans, niveau 3</t>
  </si>
  <si>
    <t>275108C061</t>
  </si>
  <si>
    <t>08C061</t>
  </si>
  <si>
    <t>Amputations pour affections de l'appareil musculosquelettique et du tissu conjonctif, niveau 1</t>
  </si>
  <si>
    <t>275208C062</t>
  </si>
  <si>
    <t>08C062</t>
  </si>
  <si>
    <t>Amputations pour affections de l'appareil musculosquelettique et du tissu conjonctif, niveau 2</t>
  </si>
  <si>
    <t>275308C063</t>
  </si>
  <si>
    <t>08C063</t>
  </si>
  <si>
    <t>Amputations pour affections de l'appareil musculosquelettique et du tissu conjonctif, niveau 3</t>
  </si>
  <si>
    <t>275408C064</t>
  </si>
  <si>
    <t>08C064</t>
  </si>
  <si>
    <t>Amputations pour affections de l'appareil musculosquelettique et du tissu conjonctif, niveau 4</t>
  </si>
  <si>
    <t>275508C121</t>
  </si>
  <si>
    <t>08C121</t>
  </si>
  <si>
    <t>Biopsies ostéoarticulaires, niveau 1</t>
  </si>
  <si>
    <t>275608C122</t>
  </si>
  <si>
    <t>08C122</t>
  </si>
  <si>
    <t>Biopsies ostéoarticulaires, niveau 2</t>
  </si>
  <si>
    <t>275908C131</t>
  </si>
  <si>
    <t>08C131</t>
  </si>
  <si>
    <t>Résections osseuses localisées et/ou ablation de matériel de fixation interne au niveau de la hanche et du fémur, niveau 1</t>
  </si>
  <si>
    <t>276008C132</t>
  </si>
  <si>
    <t>08C132</t>
  </si>
  <si>
    <t>Résections osseuses localisées et/ou ablation de matériel de fixation interne au niveau de la hanche et du fémur, niveau 2</t>
  </si>
  <si>
    <t>276308C13J</t>
  </si>
  <si>
    <t>08C13J</t>
  </si>
  <si>
    <t>Résections osseuses localisées et/ou ablation de matériel de fixation interne au niveau de la hanche et du fémur, en ambulatoire</t>
  </si>
  <si>
    <t>276408C141</t>
  </si>
  <si>
    <t>08C141</t>
  </si>
  <si>
    <t>Résections osseuses localisées et/ou ablation de matériel de fixation interne au niveau d'une localisation autre que la hanche et le fémur, niveau 1</t>
  </si>
  <si>
    <t>276508C142</t>
  </si>
  <si>
    <t>08C142</t>
  </si>
  <si>
    <t>Résections osseuses localisées et/ou ablation de matériel de fixation interne au niveau d'une localisation autre que la hanche et le fémur, niveau 2</t>
  </si>
  <si>
    <t>276608C143</t>
  </si>
  <si>
    <t>08C143</t>
  </si>
  <si>
    <t>Résections osseuses localisées et/ou ablation de matériel de fixation interne au niveau d'une localisation autre que la hanche et le fémur, niveau 3</t>
  </si>
  <si>
    <t>276808C14J</t>
  </si>
  <si>
    <t>08C14J</t>
  </si>
  <si>
    <t>Résections osseuses localisées et/ou ablation de matériel de fixation interne au niveau d'une localisation autre que la hanche et le fémur, en ambulatoire</t>
  </si>
  <si>
    <t>276908C201</t>
  </si>
  <si>
    <t>08C201</t>
  </si>
  <si>
    <t>Greffes de peau pour maladie de l'appareil musculosquelettique ou du tissu conjonctif, niveau 1</t>
  </si>
  <si>
    <t>277308C20J</t>
  </si>
  <si>
    <t>08C20J</t>
  </si>
  <si>
    <t>Greffes de peau pour maladie de l'appareil musculosquelettique ou du tissu conjonctif, en ambulatoire</t>
  </si>
  <si>
    <t>277408C211</t>
  </si>
  <si>
    <t>08C211</t>
  </si>
  <si>
    <t>Autres interventions portant sur l'appareil musculosquelettique et le tissu conjonctif, niveau 1</t>
  </si>
  <si>
    <t>277508C212</t>
  </si>
  <si>
    <t>08C212</t>
  </si>
  <si>
    <t>Autres interventions portant sur l'appareil musculosquelettique et le tissu conjonctif, niveau 2</t>
  </si>
  <si>
    <t>277608C213</t>
  </si>
  <si>
    <t>08C213</t>
  </si>
  <si>
    <t>Autres interventions portant sur l'appareil musculosquelettique et le tissu conjonctif, niveau 3</t>
  </si>
  <si>
    <t>277708C214</t>
  </si>
  <si>
    <t>08C214</t>
  </si>
  <si>
    <t>Autres interventions portant sur l'appareil musculosquelettique et le tissu conjonctif, niveau 4</t>
  </si>
  <si>
    <t>277808C21J</t>
  </si>
  <si>
    <t>08C21J</t>
  </si>
  <si>
    <t>Autres interventions portant sur l'appareil musculosquelettique et le tissu conjonctif, en ambulatoire</t>
  </si>
  <si>
    <t>277908C221</t>
  </si>
  <si>
    <t>08C221</t>
  </si>
  <si>
    <t>Interventions pour reprise de prothèses articulaires, niveau 1</t>
  </si>
  <si>
    <t>278008C222</t>
  </si>
  <si>
    <t>08C222</t>
  </si>
  <si>
    <t>Interventions pour reprise de prothèses articulaires, niveau 2</t>
  </si>
  <si>
    <t>278108C223</t>
  </si>
  <si>
    <t>08C223</t>
  </si>
  <si>
    <t>Interventions pour reprise de prothèses articulaires, niveau 3</t>
  </si>
  <si>
    <t>278208C224</t>
  </si>
  <si>
    <t>08C224</t>
  </si>
  <si>
    <t>Interventions pour reprise de prothèses articulaires, niveau 4</t>
  </si>
  <si>
    <t>278308C241</t>
  </si>
  <si>
    <t>08C241</t>
  </si>
  <si>
    <t>Prothèses de genou, niveau 1</t>
  </si>
  <si>
    <t>278408C242</t>
  </si>
  <si>
    <t>08C242</t>
  </si>
  <si>
    <t>Prothèses de genou, niveau 2</t>
  </si>
  <si>
    <t>278508C243</t>
  </si>
  <si>
    <t>08C243</t>
  </si>
  <si>
    <t>Prothèses de genou, niveau 3</t>
  </si>
  <si>
    <t>278608C244</t>
  </si>
  <si>
    <t>08C244</t>
  </si>
  <si>
    <t>Prothèses de genou, niveau 4</t>
  </si>
  <si>
    <t>278708C251</t>
  </si>
  <si>
    <t>08C251</t>
  </si>
  <si>
    <t>Prothèses d'épaule, niveau 1</t>
  </si>
  <si>
    <t>278808C252</t>
  </si>
  <si>
    <t>08C252</t>
  </si>
  <si>
    <t>Prothèses d'épaule, niveau 2</t>
  </si>
  <si>
    <t>278908C253</t>
  </si>
  <si>
    <t>08C253</t>
  </si>
  <si>
    <t>Prothèses d'épaule, niveau 3</t>
  </si>
  <si>
    <t>279108C271</t>
  </si>
  <si>
    <t>08C271</t>
  </si>
  <si>
    <t>Autres interventions sur le rachis, niveau 1</t>
  </si>
  <si>
    <t>279208C272</t>
  </si>
  <si>
    <t>08C272</t>
  </si>
  <si>
    <t>Autres interventions sur le rachis, niveau 2</t>
  </si>
  <si>
    <t>279308C273</t>
  </si>
  <si>
    <t>08C273</t>
  </si>
  <si>
    <t>Autres interventions sur le rachis, niveau 3</t>
  </si>
  <si>
    <t>279408C274</t>
  </si>
  <si>
    <t>08C274</t>
  </si>
  <si>
    <t>Autres interventions sur le rachis, niveau 4</t>
  </si>
  <si>
    <t>279508C281</t>
  </si>
  <si>
    <t>08C281</t>
  </si>
  <si>
    <t>Interventions maxillofaciales, niveau 1</t>
  </si>
  <si>
    <t>279608C282</t>
  </si>
  <si>
    <t>08C282</t>
  </si>
  <si>
    <t>Interventions maxillofaciales, niveau 2</t>
  </si>
  <si>
    <t>279708C283</t>
  </si>
  <si>
    <t>08C283</t>
  </si>
  <si>
    <t>Interventions maxillofaciales, niveau 3</t>
  </si>
  <si>
    <t>279908C291</t>
  </si>
  <si>
    <t>08C291</t>
  </si>
  <si>
    <t>Interventions sur le tissu mou pour tumeurs malignes, niveau 1</t>
  </si>
  <si>
    <t>280008C292</t>
  </si>
  <si>
    <t>08C292</t>
  </si>
  <si>
    <t>Interventions sur le tissu mou pour tumeurs malignes, niveau 2</t>
  </si>
  <si>
    <t>280108C293</t>
  </si>
  <si>
    <t>08C293</t>
  </si>
  <si>
    <t>Interventions sur le tissu mou pour tumeurs malignes, niveau 3</t>
  </si>
  <si>
    <t>280308C29J</t>
  </si>
  <si>
    <t>08C29J</t>
  </si>
  <si>
    <t>Interventions sur le tissu mou pour tumeurs malignes, en ambulatoire</t>
  </si>
  <si>
    <t>280408C311</t>
  </si>
  <si>
    <t>08C311</t>
  </si>
  <si>
    <t>Interventions sur la jambe, âge inférieur à 18 ans, niveau 1</t>
  </si>
  <si>
    <t>280508C312</t>
  </si>
  <si>
    <t>08C312</t>
  </si>
  <si>
    <t>Interventions sur la jambe, âge inférieur à 18 ans, niveau 2</t>
  </si>
  <si>
    <t>280608C313</t>
  </si>
  <si>
    <t>08C313</t>
  </si>
  <si>
    <t>Interventions sur la jambe, âge inférieur à 18 ans, niveau 3</t>
  </si>
  <si>
    <t>280808C321</t>
  </si>
  <si>
    <t>08C321</t>
  </si>
  <si>
    <t>Interventions sur la jambe, âge supérieur à 17 ans, niveau 1</t>
  </si>
  <si>
    <t>280908C322</t>
  </si>
  <si>
    <t>08C322</t>
  </si>
  <si>
    <t>Interventions sur la jambe, âge supérieur à 17 ans, niveau 2</t>
  </si>
  <si>
    <t>281008C323</t>
  </si>
  <si>
    <t>08C323</t>
  </si>
  <si>
    <t>Interventions sur la jambe, âge supérieur à 17 ans, niveau 3</t>
  </si>
  <si>
    <t>281108C324</t>
  </si>
  <si>
    <t>08C324</t>
  </si>
  <si>
    <t>Interventions sur la jambe, âge supérieur à 17 ans, niveau 4</t>
  </si>
  <si>
    <t>281208C32J</t>
  </si>
  <si>
    <t>08C32J</t>
  </si>
  <si>
    <t>Interventions sur la jambe, âge supérieur à 17 ans, en ambulatoire</t>
  </si>
  <si>
    <t>281308C331</t>
  </si>
  <si>
    <t>08C331</t>
  </si>
  <si>
    <t>Interventions sur la cheville et l'arrière-pied à l'exception des fractures, niveau 1</t>
  </si>
  <si>
    <t>281408C332</t>
  </si>
  <si>
    <t>08C332</t>
  </si>
  <si>
    <t>Interventions sur la cheville et l'arrière-pied à l'exception des fractures, niveau 2</t>
  </si>
  <si>
    <t>281508C333</t>
  </si>
  <si>
    <t>08C333</t>
  </si>
  <si>
    <t>Interventions sur la cheville et l'arrière-pied à l'exception des fractures, niveau 3</t>
  </si>
  <si>
    <t>281708C341</t>
  </si>
  <si>
    <t>08C341</t>
  </si>
  <si>
    <t>Interventions sur les ligaments croisés sous arthroscopie, niveau 1</t>
  </si>
  <si>
    <t>281808C342</t>
  </si>
  <si>
    <t>08C342</t>
  </si>
  <si>
    <t>Interventions sur les ligaments croisés sous arthroscopie, niveau 2</t>
  </si>
  <si>
    <t>282108C351</t>
  </si>
  <si>
    <t>08C351</t>
  </si>
  <si>
    <t>Interventions sur le bras, coude et épaule, niveau 1</t>
  </si>
  <si>
    <t>282208C352</t>
  </si>
  <si>
    <t>08C352</t>
  </si>
  <si>
    <t>Interventions sur le bras, coude et épaule, niveau 2</t>
  </si>
  <si>
    <t>282308C353</t>
  </si>
  <si>
    <t>08C353</t>
  </si>
  <si>
    <t>Interventions sur le bras, coude et épaule, niveau 3</t>
  </si>
  <si>
    <t>282408C354</t>
  </si>
  <si>
    <t>08C354</t>
  </si>
  <si>
    <t>Interventions sur le bras, coude et épaule, niveau 4</t>
  </si>
  <si>
    <t>282508C35J</t>
  </si>
  <si>
    <t>08C35J</t>
  </si>
  <si>
    <t>Interventions sur le bras, coude et épaule, en ambulatoire</t>
  </si>
  <si>
    <t>282608C361</t>
  </si>
  <si>
    <t>08C361</t>
  </si>
  <si>
    <t>Interventions sur le pied, âge inférieur à 18 ans, niveau 1</t>
  </si>
  <si>
    <t>282708C362</t>
  </si>
  <si>
    <t>08C362</t>
  </si>
  <si>
    <t>Interventions sur le pied, âge inférieur à 18 ans, niveau 2</t>
  </si>
  <si>
    <t>283008C36J</t>
  </si>
  <si>
    <t>08C36J</t>
  </si>
  <si>
    <t>Interventions sur le pied, âge inférieur à 18 ans, en ambulatoire</t>
  </si>
  <si>
    <t>283108C371</t>
  </si>
  <si>
    <t>08C371</t>
  </si>
  <si>
    <t>Interventions sur le pied, âge supérieur à 17 ans, niveau 1</t>
  </si>
  <si>
    <t>283208C372</t>
  </si>
  <si>
    <t>08C372</t>
  </si>
  <si>
    <t>Interventions sur le pied, âge supérieur à 17 ans, niveau 2</t>
  </si>
  <si>
    <t>283308C373</t>
  </si>
  <si>
    <t>08C373</t>
  </si>
  <si>
    <t>Interventions sur le pied, âge supérieur à 17 ans, niveau 3</t>
  </si>
  <si>
    <t>283408C374</t>
  </si>
  <si>
    <t>08C374</t>
  </si>
  <si>
    <t>Interventions sur le pied, âge supérieur à 17 ans, niveau 4</t>
  </si>
  <si>
    <t>283508C37J</t>
  </si>
  <si>
    <t>08C37J</t>
  </si>
  <si>
    <t>Interventions sur le pied, âge supérieur à 17 ans, en ambulatoire</t>
  </si>
  <si>
    <t>283608C381</t>
  </si>
  <si>
    <t>08C381</t>
  </si>
  <si>
    <t>Autres arthroscopies du genou, niveau 1</t>
  </si>
  <si>
    <t>283708C382</t>
  </si>
  <si>
    <t>08C382</t>
  </si>
  <si>
    <t>Autres arthroscopies du genou, niveau 2</t>
  </si>
  <si>
    <t>284008C38J</t>
  </si>
  <si>
    <t>08C38J</t>
  </si>
  <si>
    <t>Autres arthroscopies du genou, en ambulatoire</t>
  </si>
  <si>
    <t>284108C391</t>
  </si>
  <si>
    <t>08C391</t>
  </si>
  <si>
    <t>Interventions sur l'avant-bras, niveau 1</t>
  </si>
  <si>
    <t>284208C392</t>
  </si>
  <si>
    <t>08C392</t>
  </si>
  <si>
    <t>Interventions sur l'avant-bras, niveau 2</t>
  </si>
  <si>
    <t>284308C393</t>
  </si>
  <si>
    <t>08C393</t>
  </si>
  <si>
    <t>Interventions sur l'avant-bras, niveau 3</t>
  </si>
  <si>
    <t>284408C394</t>
  </si>
  <si>
    <t>08C394</t>
  </si>
  <si>
    <t>Interventions sur l'avant-bras, niveau 4</t>
  </si>
  <si>
    <t>284508C39J</t>
  </si>
  <si>
    <t>08C39J</t>
  </si>
  <si>
    <t>Interventions sur l'avant-bras, en ambulatoire</t>
  </si>
  <si>
    <t>284608C401</t>
  </si>
  <si>
    <t>08C401</t>
  </si>
  <si>
    <t>Arthroscopies d'autres localisations, niveau 1</t>
  </si>
  <si>
    <t>284708C402</t>
  </si>
  <si>
    <t>08C402</t>
  </si>
  <si>
    <t>Arthroscopies d'autres localisations, niveau 2</t>
  </si>
  <si>
    <t>285008C40J</t>
  </si>
  <si>
    <t>08C40J</t>
  </si>
  <si>
    <t>Arthroscopies d'autres localisations, en ambulatoire</t>
  </si>
  <si>
    <t>285608C421</t>
  </si>
  <si>
    <t>08C421</t>
  </si>
  <si>
    <t>Interventions non mineures sur les tissus mous, niveau 1</t>
  </si>
  <si>
    <t>285708C422</t>
  </si>
  <si>
    <t>08C422</t>
  </si>
  <si>
    <t>Interventions non mineures sur les tissus mous, niveau 2</t>
  </si>
  <si>
    <t>285808C423</t>
  </si>
  <si>
    <t>08C423</t>
  </si>
  <si>
    <t>Interventions non mineures sur les tissus mous, niveau 3</t>
  </si>
  <si>
    <t>286008C42J</t>
  </si>
  <si>
    <t>08C42J</t>
  </si>
  <si>
    <t>Interventions non mineures sur les tissus mous, en ambulatoire</t>
  </si>
  <si>
    <t>286108C431</t>
  </si>
  <si>
    <t>08C431</t>
  </si>
  <si>
    <t>Interventions non mineures sur la main, niveau 1</t>
  </si>
  <si>
    <t>286208C432</t>
  </si>
  <si>
    <t>08C432</t>
  </si>
  <si>
    <t>Interventions non mineures sur la main, niveau 2</t>
  </si>
  <si>
    <t>286308C433</t>
  </si>
  <si>
    <t>08C433</t>
  </si>
  <si>
    <t>Interventions non mineures sur la main, niveau 3</t>
  </si>
  <si>
    <t>286508C43J</t>
  </si>
  <si>
    <t>08C43J</t>
  </si>
  <si>
    <t>Interventions non mineures sur la main, en ambulatoire</t>
  </si>
  <si>
    <t>286608C441</t>
  </si>
  <si>
    <t>08C441</t>
  </si>
  <si>
    <t>Autres interventions sur la main, niveau 1</t>
  </si>
  <si>
    <t>286708C442</t>
  </si>
  <si>
    <t>08C442</t>
  </si>
  <si>
    <t>Autres interventions sur la main, niveau 2</t>
  </si>
  <si>
    <t>287008C44J</t>
  </si>
  <si>
    <t>08C44J</t>
  </si>
  <si>
    <t>Autres interventions sur la main, en ambulatoire</t>
  </si>
  <si>
    <t>287108C451</t>
  </si>
  <si>
    <t>08C451</t>
  </si>
  <si>
    <t>Ménisectomie sous arthroscopie, niveau 1</t>
  </si>
  <si>
    <t>287508C45J</t>
  </si>
  <si>
    <t>08C45J</t>
  </si>
  <si>
    <t>Ménisectomie sous arthroscopie, en ambulatoire</t>
  </si>
  <si>
    <t>287608C461</t>
  </si>
  <si>
    <t>08C461</t>
  </si>
  <si>
    <t>Autres interventions sur les tissus mous, niveau 1</t>
  </si>
  <si>
    <t>287708C462</t>
  </si>
  <si>
    <t>08C462</t>
  </si>
  <si>
    <t>Autres interventions sur les tissus mous, niveau 2</t>
  </si>
  <si>
    <t>287808C463</t>
  </si>
  <si>
    <t>08C463</t>
  </si>
  <si>
    <t>Autres interventions sur les tissus mous, niveau 3</t>
  </si>
  <si>
    <t>287908C464</t>
  </si>
  <si>
    <t>08C464</t>
  </si>
  <si>
    <t>Autres interventions sur les tissus mous, niveau 4</t>
  </si>
  <si>
    <t>288008C46J</t>
  </si>
  <si>
    <t>08C46J</t>
  </si>
  <si>
    <t>Autres interventions sur les tissus mous, en ambulatoire</t>
  </si>
  <si>
    <t>288108C471</t>
  </si>
  <si>
    <t>08C471</t>
  </si>
  <si>
    <t>Prothèses de hanche pour traumatismes récents, niveau 1</t>
  </si>
  <si>
    <t>288208C472</t>
  </si>
  <si>
    <t>08C472</t>
  </si>
  <si>
    <t>Prothèses de hanche pour traumatismes récents, niveau 2</t>
  </si>
  <si>
    <t>288308C473</t>
  </si>
  <si>
    <t>08C473</t>
  </si>
  <si>
    <t>Prothèses de hanche pour traumatismes récents, niveau 3</t>
  </si>
  <si>
    <t>288408C474</t>
  </si>
  <si>
    <t>08C474</t>
  </si>
  <si>
    <t>Prothèses de hanche pour traumatismes récents, niveau 4</t>
  </si>
  <si>
    <t>288508C481</t>
  </si>
  <si>
    <t>08C481</t>
  </si>
  <si>
    <t>Prothèses de hanche pour des affections autres que des traumatismes récents, niveau 1</t>
  </si>
  <si>
    <t>288608C482</t>
  </si>
  <si>
    <t>08C482</t>
  </si>
  <si>
    <t>Prothèses de hanche pour des affections autres que des traumatismes récents, niveau 2</t>
  </si>
  <si>
    <t>288708C483</t>
  </si>
  <si>
    <t>08C483</t>
  </si>
  <si>
    <t>Prothèses de hanche pour des affections autres que des traumatismes récents, niveau 3</t>
  </si>
  <si>
    <t>288808C484</t>
  </si>
  <si>
    <t>08C484</t>
  </si>
  <si>
    <t>Prothèses de hanche pour des affections autres que des traumatismes récents, niveau 4</t>
  </si>
  <si>
    <t>288908C491</t>
  </si>
  <si>
    <t>08C491</t>
  </si>
  <si>
    <t>Interventions sur la hanche et le fémur pour traumatismes récents, âge supérieur à 17 ans, niveau 1</t>
  </si>
  <si>
    <t>289008C492</t>
  </si>
  <si>
    <t>08C492</t>
  </si>
  <si>
    <t>Interventions sur la hanche et le fémur pour traumatismes récents, âge supérieur à 17 ans, niveau 2</t>
  </si>
  <si>
    <t>289108C493</t>
  </si>
  <si>
    <t>08C493</t>
  </si>
  <si>
    <t>Interventions sur la hanche et le fémur pour traumatismes récents, âge supérieur à 17 ans, niveau 3</t>
  </si>
  <si>
    <t>289208C494</t>
  </si>
  <si>
    <t>08C494</t>
  </si>
  <si>
    <t>Interventions sur la hanche et le fémur pour traumatismes récents, âge supérieur à 17 ans, niveau 4</t>
  </si>
  <si>
    <t>289308C501</t>
  </si>
  <si>
    <t>08C501</t>
  </si>
  <si>
    <t>Interventions sur la hanche et le fémur sauf traumatismes récents, âge supérieur à 17 ans, niveau 1</t>
  </si>
  <si>
    <t>289408C502</t>
  </si>
  <si>
    <t>08C502</t>
  </si>
  <si>
    <t>Interventions sur la hanche et le fémur sauf traumatismes récents, âge supérieur à 17 ans, niveau 2</t>
  </si>
  <si>
    <t>289508C503</t>
  </si>
  <si>
    <t>08C503</t>
  </si>
  <si>
    <t>Interventions sur la hanche et le fémur sauf traumatismes récents, âge supérieur à 17 ans, niveau 3</t>
  </si>
  <si>
    <t>289608C504</t>
  </si>
  <si>
    <t>08C504</t>
  </si>
  <si>
    <t>Interventions sur la hanche et le fémur sauf traumatismes récents, âge supérieur à 17 ans, niveau 4</t>
  </si>
  <si>
    <t>289708C511</t>
  </si>
  <si>
    <t>08C511</t>
  </si>
  <si>
    <t>Interventions majeures sur le rachis pour fractures, cyphoses et scolioses, niveau 1</t>
  </si>
  <si>
    <t>289808C512</t>
  </si>
  <si>
    <t>08C512</t>
  </si>
  <si>
    <t>Interventions majeures sur le rachis pour fractures, cyphoses et scolioses, niveau 2</t>
  </si>
  <si>
    <t>289908C513</t>
  </si>
  <si>
    <t>08C513</t>
  </si>
  <si>
    <t>Interventions majeures sur le rachis pour fractures, cyphoses et scolioses, niveau 3</t>
  </si>
  <si>
    <t>290008C514</t>
  </si>
  <si>
    <t>08C514</t>
  </si>
  <si>
    <t>Interventions majeures sur le rachis pour fractures, cyphoses et scolioses, niveau 4</t>
  </si>
  <si>
    <t>290108C521</t>
  </si>
  <si>
    <t>08C521</t>
  </si>
  <si>
    <t>Autres interventions majeures sur le rachis, niveau 1</t>
  </si>
  <si>
    <t>290208C522</t>
  </si>
  <si>
    <t>08C522</t>
  </si>
  <si>
    <t>Autres interventions majeures sur le rachis, niveau 2</t>
  </si>
  <si>
    <t>290308C523</t>
  </si>
  <si>
    <t>08C523</t>
  </si>
  <si>
    <t>Autres interventions majeures sur le rachis, niveau 3</t>
  </si>
  <si>
    <t>290408C524</t>
  </si>
  <si>
    <t>08C524</t>
  </si>
  <si>
    <t>Autres interventions majeures sur le rachis, niveau 4</t>
  </si>
  <si>
    <t>290508C531</t>
  </si>
  <si>
    <t>08C531</t>
  </si>
  <si>
    <t>Interventions sur le genou pour traumatismes, niveau 1</t>
  </si>
  <si>
    <t>290608C532</t>
  </si>
  <si>
    <t>08C532</t>
  </si>
  <si>
    <t>Interventions sur le genou pour traumatismes, niveau 2</t>
  </si>
  <si>
    <t>290708C533</t>
  </si>
  <si>
    <t>08C533</t>
  </si>
  <si>
    <t>Interventions sur le genou pour traumatismes, niveau 3</t>
  </si>
  <si>
    <t>290908C541</t>
  </si>
  <si>
    <t>08C541</t>
  </si>
  <si>
    <t>Interventions sur le genou pour des affections autres que traumatiques, niveau 1</t>
  </si>
  <si>
    <t>291008C542</t>
  </si>
  <si>
    <t>08C542</t>
  </si>
  <si>
    <t>Interventions sur le genou pour des affections autres que traumatiques, niveau 2</t>
  </si>
  <si>
    <t>291308C54J</t>
  </si>
  <si>
    <t>08C54J</t>
  </si>
  <si>
    <t>Interventions sur le genou pour des affections autres que traumatiques, en ambulatoire</t>
  </si>
  <si>
    <t>291408C551</t>
  </si>
  <si>
    <t>08C551</t>
  </si>
  <si>
    <t>Interventions sur la cheville et l'arrière-pied pour fractures, niveau 1</t>
  </si>
  <si>
    <t>291508C552</t>
  </si>
  <si>
    <t>08C552</t>
  </si>
  <si>
    <t>Interventions sur la cheville et l'arrière-pied pour fractures, niveau 2</t>
  </si>
  <si>
    <t>291608C553</t>
  </si>
  <si>
    <t>08C553</t>
  </si>
  <si>
    <t>Interventions sur la cheville et l'arrière-pied pour fractures, niveau 3</t>
  </si>
  <si>
    <t>292608C12J</t>
  </si>
  <si>
    <t>08C12J</t>
  </si>
  <si>
    <t>Biopsies ostéoarticulaires, en ambulatoire</t>
  </si>
  <si>
    <t>292708C28J</t>
  </si>
  <si>
    <t>08C28J</t>
  </si>
  <si>
    <t>Interventions maxillofaciales, en ambulatoire</t>
  </si>
  <si>
    <t>292808C571</t>
  </si>
  <si>
    <t>08C571</t>
  </si>
  <si>
    <t>Libérations articulaires du membre inférieur à l'exception de la hanche et du pied, niveau 1</t>
  </si>
  <si>
    <t>293308C581</t>
  </si>
  <si>
    <t>08C581</t>
  </si>
  <si>
    <t>Arthroscopies de l'épaule, niveau 1</t>
  </si>
  <si>
    <t>293408C582</t>
  </si>
  <si>
    <t>08C582</t>
  </si>
  <si>
    <t>Arthroscopies de l'épaule, niveau 2</t>
  </si>
  <si>
    <t>293708C58J</t>
  </si>
  <si>
    <t>08C58J</t>
  </si>
  <si>
    <t>Arthroscopies de l'épaule, en ambulatoire</t>
  </si>
  <si>
    <t>293808C591</t>
  </si>
  <si>
    <t>08C591</t>
  </si>
  <si>
    <t>Ténosynovectomies du poignet, niveau 1</t>
  </si>
  <si>
    <t>294208C59J</t>
  </si>
  <si>
    <t>08C59J</t>
  </si>
  <si>
    <t>Ténosynovectomies du poignet, en ambulatoire</t>
  </si>
  <si>
    <t>294308C601</t>
  </si>
  <si>
    <t>08C601</t>
  </si>
  <si>
    <t>Interventions sur le poignet autres que les ténosynovectomies, niveau 1</t>
  </si>
  <si>
    <t>294408C602</t>
  </si>
  <si>
    <t>08C602</t>
  </si>
  <si>
    <t>Interventions sur le poignet autres que les ténosynovectomies, niveau 2</t>
  </si>
  <si>
    <t>294708C60J</t>
  </si>
  <si>
    <t>08C60J</t>
  </si>
  <si>
    <t>Interventions sur le poignet autres que les ténosynovectomies, en ambulatoire</t>
  </si>
  <si>
    <t>294808C611</t>
  </si>
  <si>
    <t>08C611</t>
  </si>
  <si>
    <t>Interventions majeures pour infections ostéoarticulaires, niveau 1</t>
  </si>
  <si>
    <t>294908C612</t>
  </si>
  <si>
    <t>08C612</t>
  </si>
  <si>
    <t>Interventions majeures pour infections ostéoarticulaires, niveau 2</t>
  </si>
  <si>
    <t>295008C613</t>
  </si>
  <si>
    <t>08C613</t>
  </si>
  <si>
    <t>Interventions majeures pour infections ostéoarticulaires, niveau 3</t>
  </si>
  <si>
    <t>295108C614</t>
  </si>
  <si>
    <t>08C614</t>
  </si>
  <si>
    <t>Interventions majeures pour infections ostéoarticulaires, niveau 4</t>
  </si>
  <si>
    <t>295208C621</t>
  </si>
  <si>
    <t>08C621</t>
  </si>
  <si>
    <t>Autres interventions pour infections ostéoarticulaires, niveau 1</t>
  </si>
  <si>
    <t>295308C622</t>
  </si>
  <si>
    <t>08C622</t>
  </si>
  <si>
    <t>Autres interventions pour infections ostéoarticulaires, niveau 2</t>
  </si>
  <si>
    <t>295408C623</t>
  </si>
  <si>
    <t>08C623</t>
  </si>
  <si>
    <t>Autres interventions pour infections ostéoarticulaires, niveau 3</t>
  </si>
  <si>
    <t>295508C624</t>
  </si>
  <si>
    <t>08C624</t>
  </si>
  <si>
    <t>Autres interventions pour infections ostéoarticulaires, niveau 4</t>
  </si>
  <si>
    <t>295608C62J</t>
  </si>
  <si>
    <t>08C62J</t>
  </si>
  <si>
    <t>Autres interventions pour infections ostéoarticulaires, en ambulatoire</t>
  </si>
  <si>
    <t>295708C611</t>
  </si>
  <si>
    <t>295808C612</t>
  </si>
  <si>
    <t>295908C613</t>
  </si>
  <si>
    <t>296008C614</t>
  </si>
  <si>
    <t>296108C621</t>
  </si>
  <si>
    <t>296208C622</t>
  </si>
  <si>
    <t>296308C623</t>
  </si>
  <si>
    <t>302808K02J</t>
  </si>
  <si>
    <t>08K02J</t>
  </si>
  <si>
    <t>Affections de l'appareil musculosquelettique sans acte opératoire de la CMD 08, avec anesthésie, en ambulatoire</t>
  </si>
  <si>
    <t>302908K031</t>
  </si>
  <si>
    <t>08K031</t>
  </si>
  <si>
    <t>Tractions continues et réductions progressives : autres que hanche et fémur, niveau 1</t>
  </si>
  <si>
    <t>303308K041</t>
  </si>
  <si>
    <t>08K041</t>
  </si>
  <si>
    <t>Tractions continues et réductions progressives : hanche et fémur, niveau 1</t>
  </si>
  <si>
    <t>303408K042</t>
  </si>
  <si>
    <t>08K042</t>
  </si>
  <si>
    <t>Tractions continues et réductions progressives : hanche et fémur, niveau 2</t>
  </si>
  <si>
    <t>303708M041</t>
  </si>
  <si>
    <t>08M041</t>
  </si>
  <si>
    <t>Fractures de la hanche et du bassin, niveau 1</t>
  </si>
  <si>
    <t>303808M042</t>
  </si>
  <si>
    <t>08M042</t>
  </si>
  <si>
    <t>Fractures de la hanche et du bassin, niveau 2</t>
  </si>
  <si>
    <t>303908M043</t>
  </si>
  <si>
    <t>08M043</t>
  </si>
  <si>
    <t>Fractures de la hanche et du bassin, niveau 3</t>
  </si>
  <si>
    <t>304008M044</t>
  </si>
  <si>
    <t>08M044</t>
  </si>
  <si>
    <t>Fractures de la hanche et du bassin, niveau 4</t>
  </si>
  <si>
    <t>304108M04T</t>
  </si>
  <si>
    <t>08M04T</t>
  </si>
  <si>
    <t>Transferts et autres séjours courts pour fractures de la hanche et du bassin</t>
  </si>
  <si>
    <t>304208M051</t>
  </si>
  <si>
    <t>08M051</t>
  </si>
  <si>
    <t>Fractures de la diaphyse, de l'épiphyse ou d'une partie non précisée du fémur, niveau 1</t>
  </si>
  <si>
    <t>304308M052</t>
  </si>
  <si>
    <t>08M052</t>
  </si>
  <si>
    <t>Fractures de la diaphyse, de l'épiphyse ou d'une partie non précisée du fémur, niveau 2</t>
  </si>
  <si>
    <t>304408M053</t>
  </si>
  <si>
    <t>08M053</t>
  </si>
  <si>
    <t>Fractures de la diaphyse, de l'épiphyse ou d'une partie non précisée du fémur, niveau 3</t>
  </si>
  <si>
    <t>304608M061</t>
  </si>
  <si>
    <t>08M061</t>
  </si>
  <si>
    <t>Fractures, entorses, luxations et dislocations de la jambe, âge inférieur à 18 ans, niveau 1</t>
  </si>
  <si>
    <t>305008M071</t>
  </si>
  <si>
    <t>08M071</t>
  </si>
  <si>
    <t>Fractures, entorses, luxations et dislocations de la jambe, âge supérieur à 17 ans, niveau 1</t>
  </si>
  <si>
    <t>305108M072</t>
  </si>
  <si>
    <t>08M072</t>
  </si>
  <si>
    <t>Fractures, entorses, luxations et dislocations de la jambe, âge supérieur à 17 ans, niveau 2</t>
  </si>
  <si>
    <t>305208M073</t>
  </si>
  <si>
    <t>08M073</t>
  </si>
  <si>
    <t>Fractures, entorses, luxations et dislocations de la jambe, âge supérieur à 17 ans, niveau 3</t>
  </si>
  <si>
    <t>305408M081</t>
  </si>
  <si>
    <t>08M081</t>
  </si>
  <si>
    <t>Entorses et luxations de la hanche et du bassin, niveau 1</t>
  </si>
  <si>
    <t>305508M082</t>
  </si>
  <si>
    <t>08M082</t>
  </si>
  <si>
    <t>Entorses et luxations de la hanche et du bassin, niveau 2</t>
  </si>
  <si>
    <t>305808M091</t>
  </si>
  <si>
    <t>08M091</t>
  </si>
  <si>
    <t>Arthropathies non spécifiques, niveau 1</t>
  </si>
  <si>
    <t>305908M092</t>
  </si>
  <si>
    <t>08M092</t>
  </si>
  <si>
    <t>Arthropathies non spécifiques, niveau 2</t>
  </si>
  <si>
    <t>306008M093</t>
  </si>
  <si>
    <t>08M093</t>
  </si>
  <si>
    <t>Arthropathies non spécifiques, niveau 3</t>
  </si>
  <si>
    <t>306208M09T</t>
  </si>
  <si>
    <t>08M09T</t>
  </si>
  <si>
    <t>Arthropathies non spécifiques, très courte durée</t>
  </si>
  <si>
    <t>306308M101</t>
  </si>
  <si>
    <t>08M101</t>
  </si>
  <si>
    <t>Maladies osseuses et arthropathies spécifiques, niveau 1</t>
  </si>
  <si>
    <t>306408M102</t>
  </si>
  <si>
    <t>08M102</t>
  </si>
  <si>
    <t>Maladies osseuses et arthropathies spécifiques, niveau 2</t>
  </si>
  <si>
    <t>306508M103</t>
  </si>
  <si>
    <t>08M103</t>
  </si>
  <si>
    <t>Maladies osseuses et arthropathies spécifiques, niveau 3</t>
  </si>
  <si>
    <t>306608M104</t>
  </si>
  <si>
    <t>08M104</t>
  </si>
  <si>
    <t>Maladies osseuses et arthropathies spécifiques, niveau 4</t>
  </si>
  <si>
    <t>306708M10T</t>
  </si>
  <si>
    <t>08M10T</t>
  </si>
  <si>
    <t>Maladies osseuses et arthropathies spécifiques, très courte durée</t>
  </si>
  <si>
    <t>306808M141</t>
  </si>
  <si>
    <t>08M141</t>
  </si>
  <si>
    <t>Affections du tissu conjonctif, niveau 1</t>
  </si>
  <si>
    <t>306908M142</t>
  </si>
  <si>
    <t>08M142</t>
  </si>
  <si>
    <t>Affections du tissu conjonctif, niveau 2</t>
  </si>
  <si>
    <t>307008M143</t>
  </si>
  <si>
    <t>08M143</t>
  </si>
  <si>
    <t>Affections du tissu conjonctif, niveau 3</t>
  </si>
  <si>
    <t>307108M144</t>
  </si>
  <si>
    <t>08M144</t>
  </si>
  <si>
    <t>Affections du tissu conjonctif, niveau 4</t>
  </si>
  <si>
    <t>307208M14T</t>
  </si>
  <si>
    <t>08M14T</t>
  </si>
  <si>
    <t>Affections du tissu conjonctif, très courte durée</t>
  </si>
  <si>
    <t>307308M151</t>
  </si>
  <si>
    <t>08M151</t>
  </si>
  <si>
    <t>Tendinites, myosites et bursites, niveau 1</t>
  </si>
  <si>
    <t>307408M152</t>
  </si>
  <si>
    <t>08M152</t>
  </si>
  <si>
    <t>Tendinites, myosites et bursites, niveau 2</t>
  </si>
  <si>
    <t>307508M153</t>
  </si>
  <si>
    <t>08M153</t>
  </si>
  <si>
    <t>Tendinites, myosites et bursites, niveau 3</t>
  </si>
  <si>
    <t>307608M154</t>
  </si>
  <si>
    <t>08M154</t>
  </si>
  <si>
    <t>Tendinites, myosites et bursites, niveau 4</t>
  </si>
  <si>
    <t>307708M181</t>
  </si>
  <si>
    <t>08M181</t>
  </si>
  <si>
    <t>Suites de traitement après une affection de l'appareil musculosquelettique ou du tissu conjonctif, niveau 1</t>
  </si>
  <si>
    <t>307808M182</t>
  </si>
  <si>
    <t>08M182</t>
  </si>
  <si>
    <t>Suites de traitement après une affection de l'appareil musculosquelettique ou du tissu conjonctif, niveau 2</t>
  </si>
  <si>
    <t>307908M183</t>
  </si>
  <si>
    <t>08M183</t>
  </si>
  <si>
    <t>Suites de traitement après une affection de l'appareil musculosquelettique ou du tissu conjonctif, niveau 3</t>
  </si>
  <si>
    <t>308108M191</t>
  </si>
  <si>
    <t>08M191</t>
  </si>
  <si>
    <t>Autres pathologies de l'appareil musculosquelettique et du tissu conjonctif, niveau 1</t>
  </si>
  <si>
    <t>308208M192</t>
  </si>
  <si>
    <t>08M192</t>
  </si>
  <si>
    <t>Autres pathologies de l'appareil musculosquelettique et du tissu conjonctif, niveau 2</t>
  </si>
  <si>
    <t>308308M193</t>
  </si>
  <si>
    <t>08M193</t>
  </si>
  <si>
    <t>Autres pathologies de l'appareil musculosquelettique et du tissu conjonctif, niveau 3</t>
  </si>
  <si>
    <t>308408M194</t>
  </si>
  <si>
    <t>08M194</t>
  </si>
  <si>
    <t>Autres pathologies de l'appareil musculosquelettique et du tissu conjonctif, niveau 4</t>
  </si>
  <si>
    <t>308508M201</t>
  </si>
  <si>
    <t>08M201</t>
  </si>
  <si>
    <t>Fractures, entorses, luxations et dislocations du bras et de l'avant-bras, âge inférieur à 18 ans, niveau 1</t>
  </si>
  <si>
    <t>308908M211</t>
  </si>
  <si>
    <t>08M211</t>
  </si>
  <si>
    <t>Entorses, luxations et dislocations du bras et de l'avant-bras, âge supérieur à 17 ans, niveau 1</t>
  </si>
  <si>
    <t>309008M212</t>
  </si>
  <si>
    <t>08M212</t>
  </si>
  <si>
    <t>Entorses, luxations et dislocations du bras et de l'avant-bras, âge supérieur à 17 ans, niveau 2</t>
  </si>
  <si>
    <t>309108M213</t>
  </si>
  <si>
    <t>08M213</t>
  </si>
  <si>
    <t>Entorses, luxations et dislocations du bras et de l'avant-bras, âge supérieur à 17 ans, niveau 3</t>
  </si>
  <si>
    <t>309208M214</t>
  </si>
  <si>
    <t>08M214</t>
  </si>
  <si>
    <t>Entorses, luxations et dislocations du bras et de l'avant-bras, âge supérieur à 17 ans, niveau 4</t>
  </si>
  <si>
    <t>309308M221</t>
  </si>
  <si>
    <t>08M221</t>
  </si>
  <si>
    <t>Fractures, entorses, luxations et dislocations de la main, niveau 1</t>
  </si>
  <si>
    <t>309408M222</t>
  </si>
  <si>
    <t>08M222</t>
  </si>
  <si>
    <t>Fractures, entorses, luxations et dislocations de la main, niveau 2</t>
  </si>
  <si>
    <t>309508M223</t>
  </si>
  <si>
    <t>08M223</t>
  </si>
  <si>
    <t>Fractures, entorses, luxations et dislocations de la main, niveau 3</t>
  </si>
  <si>
    <t>309708M231</t>
  </si>
  <si>
    <t>08M231</t>
  </si>
  <si>
    <t>Fractures, entorses, luxations et dislocations du pied, niveau 1</t>
  </si>
  <si>
    <t>309808M232</t>
  </si>
  <si>
    <t>08M232</t>
  </si>
  <si>
    <t>Fractures, entorses, luxations et dislocations du pied, niveau 2</t>
  </si>
  <si>
    <t>309908M233</t>
  </si>
  <si>
    <t>08M233</t>
  </si>
  <si>
    <t>Fractures, entorses, luxations et dislocations du pied, niveau 3</t>
  </si>
  <si>
    <t>310108M241</t>
  </si>
  <si>
    <t>08M241</t>
  </si>
  <si>
    <t>Tumeurs primitives malignes des os, du cartilage ou des tissus mous, niveau 1</t>
  </si>
  <si>
    <t>310208M242</t>
  </si>
  <si>
    <t>08M242</t>
  </si>
  <si>
    <t>Tumeurs primitives malignes des os, du cartilage ou des tissus mous, niveau 2</t>
  </si>
  <si>
    <t>310308M243</t>
  </si>
  <si>
    <t>08M243</t>
  </si>
  <si>
    <t>Tumeurs primitives malignes des os, du cartilage ou des tissus mous, niveau 3</t>
  </si>
  <si>
    <t>310408M244</t>
  </si>
  <si>
    <t>08M244</t>
  </si>
  <si>
    <t>Tumeurs primitives malignes des os, du cartilage ou des tissus mous, niveau 4</t>
  </si>
  <si>
    <t>310508M24T</t>
  </si>
  <si>
    <t>08M24T</t>
  </si>
  <si>
    <t>Tumeurs primitives malignes des os, du cartilage ou des tissus mous, très courte durée</t>
  </si>
  <si>
    <t>310608M251</t>
  </si>
  <si>
    <t>08M251</t>
  </si>
  <si>
    <t>Fractures pathologiques et autres tumeurs malignes de l'appareil musculosquelettique et du tissu conjonctif, niveau 1</t>
  </si>
  <si>
    <t>310708M252</t>
  </si>
  <si>
    <t>08M252</t>
  </si>
  <si>
    <t>Fractures pathologiques et autres tumeurs malignes de l'appareil musculosquelettique et du tissu conjonctif, niveau 2</t>
  </si>
  <si>
    <t>310808M253</t>
  </si>
  <si>
    <t>08M253</t>
  </si>
  <si>
    <t>Fractures pathologiques et autres tumeurs malignes de l'appareil musculosquelettique et du tissu conjonctif, niveau 3</t>
  </si>
  <si>
    <t>310908M254</t>
  </si>
  <si>
    <t>08M254</t>
  </si>
  <si>
    <t>Fractures pathologiques et autres tumeurs malignes de l'appareil musculosquelettique et du tissu conjonctif, niveau 4</t>
  </si>
  <si>
    <t>311008M25T</t>
  </si>
  <si>
    <t>08M25T</t>
  </si>
  <si>
    <t>Fractures pathologiques et autres tumeurs malignes de l'appareil musculosquelettique et du tissu conjonctif, très courte durée</t>
  </si>
  <si>
    <t>311108M261</t>
  </si>
  <si>
    <t>08M261</t>
  </si>
  <si>
    <t>Fractures du rachis, niveau 1</t>
  </si>
  <si>
    <t>311208M262</t>
  </si>
  <si>
    <t>08M262</t>
  </si>
  <si>
    <t>Fractures du rachis, niveau 2</t>
  </si>
  <si>
    <t>311308M263</t>
  </si>
  <si>
    <t>08M263</t>
  </si>
  <si>
    <t>Fractures du rachis, niveau 3</t>
  </si>
  <si>
    <t>311408M264</t>
  </si>
  <si>
    <t>08M264</t>
  </si>
  <si>
    <t>Fractures du rachis, niveau 4</t>
  </si>
  <si>
    <t>311508M271</t>
  </si>
  <si>
    <t>08M271</t>
  </si>
  <si>
    <t>Sciatiques et autres radiculopathies, niveau 1</t>
  </si>
  <si>
    <t>311608M272</t>
  </si>
  <si>
    <t>08M272</t>
  </si>
  <si>
    <t>Sciatiques et autres radiculopathies, niveau 2</t>
  </si>
  <si>
    <t>311708M273</t>
  </si>
  <si>
    <t>08M273</t>
  </si>
  <si>
    <t>Sciatiques et autres radiculopathies, niveau 3</t>
  </si>
  <si>
    <t>311908M27T</t>
  </si>
  <si>
    <t>08M27T</t>
  </si>
  <si>
    <t>Sciatiques et autres radiculopathies, très courte durée</t>
  </si>
  <si>
    <t>312008M281</t>
  </si>
  <si>
    <t>08M281</t>
  </si>
  <si>
    <t>Autres rachialgies, niveau 1</t>
  </si>
  <si>
    <t>312108M282</t>
  </si>
  <si>
    <t>08M282</t>
  </si>
  <si>
    <t>Autres rachialgies, niveau 2</t>
  </si>
  <si>
    <t>312208M283</t>
  </si>
  <si>
    <t>08M283</t>
  </si>
  <si>
    <t>Autres rachialgies, niveau 3</t>
  </si>
  <si>
    <t>312408M28T</t>
  </si>
  <si>
    <t>08M28T</t>
  </si>
  <si>
    <t>Autres rachialgies, très courte durée</t>
  </si>
  <si>
    <t>312508M291</t>
  </si>
  <si>
    <t>08M291</t>
  </si>
  <si>
    <t>Autres pathologies rachidiennes relevant d'un traitement médical, niveau 1</t>
  </si>
  <si>
    <t>312608M292</t>
  </si>
  <si>
    <t>08M292</t>
  </si>
  <si>
    <t>Autres pathologies rachidiennes relevant d'un traitement médical, niveau 2</t>
  </si>
  <si>
    <t>312708M293</t>
  </si>
  <si>
    <t>08M293</t>
  </si>
  <si>
    <t>Autres pathologies rachidiennes relevant d'un traitement médical, niveau 3</t>
  </si>
  <si>
    <t>312808M294</t>
  </si>
  <si>
    <t>08M294</t>
  </si>
  <si>
    <t>Autres pathologies rachidiennes relevant d'un traitement médical, niveau 4</t>
  </si>
  <si>
    <t>312908M301</t>
  </si>
  <si>
    <t>08M301</t>
  </si>
  <si>
    <t>Rhumatismes et raideurs articulaires, niveau 1</t>
  </si>
  <si>
    <t>313008M302</t>
  </si>
  <si>
    <t>08M302</t>
  </si>
  <si>
    <t>Rhumatismes et raideurs articulaires, niveau 2</t>
  </si>
  <si>
    <t>313308M30T</t>
  </si>
  <si>
    <t>08M30T</t>
  </si>
  <si>
    <t>Rhumatismes et raideurs articulaires, très courte durée</t>
  </si>
  <si>
    <t>313408M311</t>
  </si>
  <si>
    <t>08M311</t>
  </si>
  <si>
    <t>Ostéomyélites aigües (y compris vertébrales) et arthrites septiques, niveau 1</t>
  </si>
  <si>
    <t>313508M312</t>
  </si>
  <si>
    <t>08M312</t>
  </si>
  <si>
    <t>Ostéomyélites aigües (y compris vertébrales) et arthrites septiques, niveau 2</t>
  </si>
  <si>
    <t>313608M313</t>
  </si>
  <si>
    <t>08M313</t>
  </si>
  <si>
    <t>Ostéomyélites aigües (y compris vertébrales) et arthrites septiques, niveau 3</t>
  </si>
  <si>
    <t>313708M314</t>
  </si>
  <si>
    <t>08M314</t>
  </si>
  <si>
    <t>Ostéomyélites aigües (y compris vertébrales) et arthrites septiques, niveau 4</t>
  </si>
  <si>
    <t>313808M31T</t>
  </si>
  <si>
    <t>08M31T</t>
  </si>
  <si>
    <t>Ostéomyélites aigües (y compris vertébrales) et arthrites septiques, très courte durée</t>
  </si>
  <si>
    <t>313908M321</t>
  </si>
  <si>
    <t>08M321</t>
  </si>
  <si>
    <t>Ostéomyélites chroniques, niveau 1</t>
  </si>
  <si>
    <t>314008M322</t>
  </si>
  <si>
    <t>08M322</t>
  </si>
  <si>
    <t>Ostéomyélites chroniques, niveau 2</t>
  </si>
  <si>
    <t>314108M323</t>
  </si>
  <si>
    <t>08M323</t>
  </si>
  <si>
    <t>Ostéomyélites chroniques, niveau 3</t>
  </si>
  <si>
    <t>314208M324</t>
  </si>
  <si>
    <t>08M324</t>
  </si>
  <si>
    <t>Ostéomyélites chroniques, niveau 4</t>
  </si>
  <si>
    <t>314308M32T</t>
  </si>
  <si>
    <t>08M32T</t>
  </si>
  <si>
    <t>Ostéomyélites chroniques, très courte durée</t>
  </si>
  <si>
    <t>314408M331</t>
  </si>
  <si>
    <t>08M331</t>
  </si>
  <si>
    <t>Ablation de matériel sans acte classant, niveau 1</t>
  </si>
  <si>
    <t>314808M341</t>
  </si>
  <si>
    <t>08M341</t>
  </si>
  <si>
    <t>Algoneurodystrophie, niveau 1</t>
  </si>
  <si>
    <t>314908M342</t>
  </si>
  <si>
    <t>08M342</t>
  </si>
  <si>
    <t>Algoneurodystrophie, niveau 2</t>
  </si>
  <si>
    <t>315208M35Z</t>
  </si>
  <si>
    <t>08M35Z</t>
  </si>
  <si>
    <t>Explorations et surveillance de l'appareil musculosquelettique et du tissu conjonctif</t>
  </si>
  <si>
    <t>315308M36T</t>
  </si>
  <si>
    <t>08M36T</t>
  </si>
  <si>
    <t>Symptômes et autres recours aux soins de la CMD 08, très courte durée</t>
  </si>
  <si>
    <t>315408M36Z</t>
  </si>
  <si>
    <t>08M36Z</t>
  </si>
  <si>
    <t>Symptômes et autres recours aux soins de la CMD 08</t>
  </si>
  <si>
    <t>315508M371</t>
  </si>
  <si>
    <t>08M371</t>
  </si>
  <si>
    <t>Fractures du bras et de l'avant-bras, âge supérieur à 17 ans, niveau 1</t>
  </si>
  <si>
    <t>315608M372</t>
  </si>
  <si>
    <t>08M372</t>
  </si>
  <si>
    <t>Fractures du bras et de l'avant-bras, âge supérieur à 17 ans, niveau 2</t>
  </si>
  <si>
    <t>315708M373</t>
  </si>
  <si>
    <t>08M373</t>
  </si>
  <si>
    <t>Fractures du bras et de l'avant-bras, âge supérieur à 17 ans, niveau 3</t>
  </si>
  <si>
    <t>315808M374</t>
  </si>
  <si>
    <t>08M374</t>
  </si>
  <si>
    <t>Fractures du bras et de l'avant-bras, âge supérieur à 17 ans, niveau 4</t>
  </si>
  <si>
    <t>315908M381</t>
  </si>
  <si>
    <t>08M381</t>
  </si>
  <si>
    <t>Entorses et luxations du rachis, niveau 1</t>
  </si>
  <si>
    <t>316308M05T</t>
  </si>
  <si>
    <t>08M05T</t>
  </si>
  <si>
    <t>Transferts et autres séjours pour fractures de la diaphyse, de l'épiphyse ou d'une partie non précisée du fémur</t>
  </si>
  <si>
    <t>316408M06T</t>
  </si>
  <si>
    <t>08M06T</t>
  </si>
  <si>
    <t>Transferts et autres séjours courts pour fractures, entorses, luxations et dislocations de la jambe, âge inférieur à 18 ans</t>
  </si>
  <si>
    <t>316508M07T</t>
  </si>
  <si>
    <t>08M07T</t>
  </si>
  <si>
    <t>Transferts et autres séjours courts pour fractures, entorses, luxations et dislocations de la jambe, âge supérieur à 17 ans</t>
  </si>
  <si>
    <t>316608M08T</t>
  </si>
  <si>
    <t>08M08T</t>
  </si>
  <si>
    <t>Transferts et autres séjours courts pour entorses et luxations de la hanche et du bassin</t>
  </si>
  <si>
    <t>316708M15T</t>
  </si>
  <si>
    <t>08M15T</t>
  </si>
  <si>
    <t>Tendinites, myosites et bursites, très courte durée</t>
  </si>
  <si>
    <t>316808M18T</t>
  </si>
  <si>
    <t>08M18T</t>
  </si>
  <si>
    <t>Suites de traitement après une affection de l'appareil musculosquelettique ou du tissu conjonctif, très courte durée</t>
  </si>
  <si>
    <t>316908M19T</t>
  </si>
  <si>
    <t>08M19T</t>
  </si>
  <si>
    <t>Autres pathologies de l'appareil musculosquelettique et du tissu conjonctif, très courte durée</t>
  </si>
  <si>
    <t>317008M29T</t>
  </si>
  <si>
    <t>08M29T</t>
  </si>
  <si>
    <t>Autres pathologies rachidiennes relevant d'un traitement médical, très courte durée</t>
  </si>
  <si>
    <t>317108M33T</t>
  </si>
  <si>
    <t>08M33T</t>
  </si>
  <si>
    <t>Ablation de matériel sans acte classant, très courte durée</t>
  </si>
  <si>
    <t>317208M34T</t>
  </si>
  <si>
    <t>08M34T</t>
  </si>
  <si>
    <t>Algoneurodystrophie, très courte durée</t>
  </si>
  <si>
    <t>317308M37T</t>
  </si>
  <si>
    <t>08M37T</t>
  </si>
  <si>
    <t>Fractures du bras et de l'avant-bras, âge supérieur à 17 ans, très courte durée</t>
  </si>
  <si>
    <t>317408M38T</t>
  </si>
  <si>
    <t>08M38T</t>
  </si>
  <si>
    <t>Entorses et luxations du rachis, très courte durée</t>
  </si>
  <si>
    <t>331409C021</t>
  </si>
  <si>
    <t>09C021</t>
  </si>
  <si>
    <t>Greffes de peau et/ou parages de plaie pour ulcère cutané ou cellulite, niveau 1</t>
  </si>
  <si>
    <t>331509C022</t>
  </si>
  <si>
    <t>09C022</t>
  </si>
  <si>
    <t>Greffes de peau et/ou parages de plaie pour ulcère cutané ou cellulite, niveau 2</t>
  </si>
  <si>
    <t>331609C023</t>
  </si>
  <si>
    <t>09C023</t>
  </si>
  <si>
    <t>Greffes de peau et/ou parages de plaie pour ulcère cutané ou cellulite, niveau 3</t>
  </si>
  <si>
    <t>331709C024</t>
  </si>
  <si>
    <t>09C024</t>
  </si>
  <si>
    <t>Greffes de peau et/ou parages de plaie pour ulcère cutané ou cellulite, niveau 4</t>
  </si>
  <si>
    <t>331809C02J</t>
  </si>
  <si>
    <t>09C02J</t>
  </si>
  <si>
    <t>Greffes de peau et/ou parages de plaie pour ulcère cutané ou cellulite, en ambulatoire</t>
  </si>
  <si>
    <t>331909C031</t>
  </si>
  <si>
    <t>09C031</t>
  </si>
  <si>
    <t>Greffes de peau et/ou parages de plaie à l'exception des ulcères cutanés et cellulites, niveau 1</t>
  </si>
  <si>
    <t>332009C032</t>
  </si>
  <si>
    <t>09C032</t>
  </si>
  <si>
    <t>Greffes de peau et/ou parages de plaie à l'exception des ulcères cutanés et cellulites, niveau 2</t>
  </si>
  <si>
    <t>332109C033</t>
  </si>
  <si>
    <t>09C033</t>
  </si>
  <si>
    <t>Greffes de peau et/ou parages de plaie à l'exception des ulcères cutanés et cellulites, niveau 3</t>
  </si>
  <si>
    <t>332209C034</t>
  </si>
  <si>
    <t>09C034</t>
  </si>
  <si>
    <t>Greffes de peau et/ou parages de plaie à l'exception des ulcères cutanés et cellulites, niveau 4</t>
  </si>
  <si>
    <t>332309C03J</t>
  </si>
  <si>
    <t>09C03J</t>
  </si>
  <si>
    <t>Greffes de peau et/ou parages de plaie à l'exception des ulcères cutanés et cellulites, en ambulatoire</t>
  </si>
  <si>
    <t>332409C041</t>
  </si>
  <si>
    <t>09C041</t>
  </si>
  <si>
    <t>Mastectomies totales pour tumeur maligne, niveau 1</t>
  </si>
  <si>
    <t>332509C042</t>
  </si>
  <si>
    <t>09C042</t>
  </si>
  <si>
    <t>Mastectomies totales pour tumeur maligne, niveau 2</t>
  </si>
  <si>
    <t>332609C043</t>
  </si>
  <si>
    <t>09C043</t>
  </si>
  <si>
    <t>Mastectomies totales pour tumeur maligne, niveau 3</t>
  </si>
  <si>
    <t>332809C051</t>
  </si>
  <si>
    <t>09C051</t>
  </si>
  <si>
    <t>Mastectomies subtotales pour tumeur maligne, niveau 1</t>
  </si>
  <si>
    <t>332909C052</t>
  </si>
  <si>
    <t>09C052</t>
  </si>
  <si>
    <t>Mastectomies subtotales pour tumeur maligne, niveau 2</t>
  </si>
  <si>
    <t>333009C053</t>
  </si>
  <si>
    <t>09C053</t>
  </si>
  <si>
    <t>Mastectomies subtotales pour tumeur maligne, niveau 3</t>
  </si>
  <si>
    <t>333209C05J</t>
  </si>
  <si>
    <t>09C05J</t>
  </si>
  <si>
    <t>Mastectomies subtotales pour tumeur maligne, en ambulatoire</t>
  </si>
  <si>
    <t>333309C061</t>
  </si>
  <si>
    <t>09C061</t>
  </si>
  <si>
    <t>Interventions sur le sein pour des affections non malignes autres que les actes de biopsie et d'excision locale, niveau 1</t>
  </si>
  <si>
    <t>333409C062</t>
  </si>
  <si>
    <t>09C062</t>
  </si>
  <si>
    <t>Interventions sur le sein pour des affections non malignes autres que les actes de biopsie et d'excision locale, niveau 2</t>
  </si>
  <si>
    <t>333709C06T</t>
  </si>
  <si>
    <t>09C06T</t>
  </si>
  <si>
    <t>Interventions sur le sein pour des affections non malignes autres que les actes de biopsie et d'excision locale, très courte durée</t>
  </si>
  <si>
    <t>333809C071</t>
  </si>
  <si>
    <t>09C071</t>
  </si>
  <si>
    <t>Biopsies et excisions locales pour des affections non malignes du sein, niveau 1</t>
  </si>
  <si>
    <t>334209C07J</t>
  </si>
  <si>
    <t>09C07J</t>
  </si>
  <si>
    <t>Biopsies et excisions locales pour des affections non malignes du sein, en ambulatoire</t>
  </si>
  <si>
    <t>334309C081</t>
  </si>
  <si>
    <t>09C081</t>
  </si>
  <si>
    <t>Interventions sur la région anale et périanale, niveau 1</t>
  </si>
  <si>
    <t>334409C082</t>
  </si>
  <si>
    <t>09C082</t>
  </si>
  <si>
    <t>Interventions sur la région anale et périanale, niveau 2</t>
  </si>
  <si>
    <t>334709C08J</t>
  </si>
  <si>
    <t>09C08J</t>
  </si>
  <si>
    <t>Interventions sur la région anale et périanale, en ambulatoire</t>
  </si>
  <si>
    <t>334809C091</t>
  </si>
  <si>
    <t>09C091</t>
  </si>
  <si>
    <t>Interventions plastiques en dehors de la chirurgie esthétique, niveau 1</t>
  </si>
  <si>
    <t>334909C092</t>
  </si>
  <si>
    <t>09C092</t>
  </si>
  <si>
    <t>Interventions plastiques en dehors de la chirurgie esthétique, niveau 2</t>
  </si>
  <si>
    <t>335009C093</t>
  </si>
  <si>
    <t>09C093</t>
  </si>
  <si>
    <t>Interventions plastiques en dehors de la chirurgie esthétique, niveau 3</t>
  </si>
  <si>
    <t>335209C09J</t>
  </si>
  <si>
    <t>09C09J</t>
  </si>
  <si>
    <t>Interventions plastiques en dehors de la chirurgie esthétique, en ambulatoire</t>
  </si>
  <si>
    <t>335309C101</t>
  </si>
  <si>
    <t>09C101</t>
  </si>
  <si>
    <t>Autres interventions sur la peau, les tissus sous-cutanés ou les seins, niveau 1</t>
  </si>
  <si>
    <t>335409C102</t>
  </si>
  <si>
    <t>09C102</t>
  </si>
  <si>
    <t>Autres interventions sur la peau, les tissus sous-cutanés ou les seins, niveau 2</t>
  </si>
  <si>
    <t>335509C103</t>
  </si>
  <si>
    <t>09C103</t>
  </si>
  <si>
    <t>Autres interventions sur la peau, les tissus sous-cutanés ou les seins, niveau 3</t>
  </si>
  <si>
    <t>335609C104</t>
  </si>
  <si>
    <t>09C104</t>
  </si>
  <si>
    <t>Autres interventions sur la peau, les tissus sous-cutanés ou les seins, niveau 4</t>
  </si>
  <si>
    <t>335709C10J</t>
  </si>
  <si>
    <t>09C10J</t>
  </si>
  <si>
    <t>Autres interventions sur la peau, les tissus sous-cutanés ou les seins, en ambulatoire</t>
  </si>
  <si>
    <t>335809C111</t>
  </si>
  <si>
    <t>09C111</t>
  </si>
  <si>
    <t>Reconstructions des seins, niveau 1</t>
  </si>
  <si>
    <t>335909C112</t>
  </si>
  <si>
    <t>09C112</t>
  </si>
  <si>
    <t>Reconstructions des seins, niveau 2</t>
  </si>
  <si>
    <t>336209C111</t>
  </si>
  <si>
    <t>336609C121</t>
  </si>
  <si>
    <t>09C121</t>
  </si>
  <si>
    <t>Interventions pour kystes, granulomes et interventions sur les ongles, niveau 1</t>
  </si>
  <si>
    <t>337009C12J</t>
  </si>
  <si>
    <t>09C12J</t>
  </si>
  <si>
    <t>Interventions pour kystes, granulomes et interventions sur les ongles, en ambulatoire</t>
  </si>
  <si>
    <t>337109C131</t>
  </si>
  <si>
    <t>09C131</t>
  </si>
  <si>
    <t>Interventions pour condylomes anogénitaux, niveau 1</t>
  </si>
  <si>
    <t>337509C13J</t>
  </si>
  <si>
    <t>09C13J</t>
  </si>
  <si>
    <t>Interventions pour condylomes anogénitaux, en ambulatoire</t>
  </si>
  <si>
    <t>337609C141</t>
  </si>
  <si>
    <t>09C141</t>
  </si>
  <si>
    <t>Certains curages lymphonodaux pour des affections de la peau, des tissus sous-cutanés ou des seins, niveau 1</t>
  </si>
  <si>
    <t>337709C142</t>
  </si>
  <si>
    <t>09C142</t>
  </si>
  <si>
    <t>Certains curages lymphonodaux pour des affections de la peau, des tissus sous-cutanés ou des seins, niveau 2</t>
  </si>
  <si>
    <t>337809C143</t>
  </si>
  <si>
    <t>09C143</t>
  </si>
  <si>
    <t>Certains curages lymphonodaux pour des affections de la peau, des tissus sous-cutanés ou des seins, niveau 3</t>
  </si>
  <si>
    <t>338009C14J</t>
  </si>
  <si>
    <t>09C14J</t>
  </si>
  <si>
    <t>Certains curages lymphonodaux pour des affections de la peau, des tissus sous-cutanés ou des seins, en ambulatoire</t>
  </si>
  <si>
    <t>338109C151</t>
  </si>
  <si>
    <t>09C151</t>
  </si>
  <si>
    <t>Interventions sur la peau, les tissus sous-cutanés ou les seins pour lésions traumatiques, niveau 1</t>
  </si>
  <si>
    <t>338209C152</t>
  </si>
  <si>
    <t>09C152</t>
  </si>
  <si>
    <t>Interventions sur la peau, les tissus sous-cutanés ou les seins pour lésions traumatiques, niveau 2</t>
  </si>
  <si>
    <t>338309C153</t>
  </si>
  <si>
    <t>09C153</t>
  </si>
  <si>
    <t>Interventions sur la peau, les tissus sous-cutanés ou les seins pour lésions traumatiques, niveau 3</t>
  </si>
  <si>
    <t>338409C154</t>
  </si>
  <si>
    <t>09C154</t>
  </si>
  <si>
    <t>Interventions sur la peau, les tissus sous-cutanés ou les seins pour lésions traumatiques, niveau 4</t>
  </si>
  <si>
    <t>338509C15J</t>
  </si>
  <si>
    <t>09C15J</t>
  </si>
  <si>
    <t>Interventions sur la peau, les tissus sous-cutanés ou les seins pour lésions traumatiques, en ambulatoire</t>
  </si>
  <si>
    <t>351409K02J</t>
  </si>
  <si>
    <t>09K02J</t>
  </si>
  <si>
    <t>Affections de la peau, des tissus sous-cutanés et des seins sans acte opératoire de la CMD 09, avec anesthésie, en ambulatoire</t>
  </si>
  <si>
    <t>351509M021</t>
  </si>
  <si>
    <t>09M021</t>
  </si>
  <si>
    <t>Traumatismes de la peau et des tissus sous-cutanés, âge inférieur à 18 ans, niveau 1</t>
  </si>
  <si>
    <t>351609M022</t>
  </si>
  <si>
    <t>09M022</t>
  </si>
  <si>
    <t>Traumatismes de la peau et des tissus sous-cutanés, âge inférieur à 18 ans, niveau 2</t>
  </si>
  <si>
    <t>351909M02T</t>
  </si>
  <si>
    <t>09M02T</t>
  </si>
  <si>
    <t>Traumatismes de la peau et des tissus sous-cutanés, âge inférieur à 18 ans, très courte durée</t>
  </si>
  <si>
    <t>352009M031</t>
  </si>
  <si>
    <t>09M031</t>
  </si>
  <si>
    <t>Traumatismes de la peau et des tissus sous-cutanés, âge supérieur à 17 ans, niveau 1</t>
  </si>
  <si>
    <t>352109M032</t>
  </si>
  <si>
    <t>09M032</t>
  </si>
  <si>
    <t>Traumatismes de la peau et des tissus sous-cutanés, âge supérieur à 17 ans, niveau 2</t>
  </si>
  <si>
    <t>352209M033</t>
  </si>
  <si>
    <t>09M033</t>
  </si>
  <si>
    <t>Traumatismes de la peau et des tissus sous-cutanés, âge supérieur à 17 ans, niveau 3</t>
  </si>
  <si>
    <t>352309M034</t>
  </si>
  <si>
    <t>09M034</t>
  </si>
  <si>
    <t>Traumatismes de la peau et des tissus sous-cutanés, âge supérieur à 17 ans, niveau 4</t>
  </si>
  <si>
    <t>352409M03T</t>
  </si>
  <si>
    <t>09M03T</t>
  </si>
  <si>
    <t>Traumatismes de la peau et des tissus sous-cutanés, âge supérieur à 17 ans, très courte durée</t>
  </si>
  <si>
    <t>352509M041</t>
  </si>
  <si>
    <t>09M041</t>
  </si>
  <si>
    <t>Lésions, infections et inflammations de la peau et des tissus sous-cutanés, âge inférieur à 18 ans, niveau 1</t>
  </si>
  <si>
    <t>352609M042</t>
  </si>
  <si>
    <t>09M042</t>
  </si>
  <si>
    <t>Lésions, infections et inflammations de la peau et des tissus sous-cutanés, âge inférieur à 18 ans, niveau 2</t>
  </si>
  <si>
    <t>352709M043</t>
  </si>
  <si>
    <t>09M043</t>
  </si>
  <si>
    <t>Lésions, infections et inflammations de la peau et des tissus sous-cutanés, âge inférieur à 18 ans, niveau 3</t>
  </si>
  <si>
    <t>352809M044</t>
  </si>
  <si>
    <t>09M044</t>
  </si>
  <si>
    <t>Lésions, infections et inflammations de la peau et des tissus sous-cutanés, âge inférieur à 18 ans, niveau 4</t>
  </si>
  <si>
    <t>352909M04T</t>
  </si>
  <si>
    <t>09M04T</t>
  </si>
  <si>
    <t>Lésions, infections et inflammations de la peau et des tissus sous-cutanés, âge inférieur à 18 ans, très courte durée</t>
  </si>
  <si>
    <t>353009M051</t>
  </si>
  <si>
    <t>09M051</t>
  </si>
  <si>
    <t>Lésions, infections et inflammations de la peau et des tissus sous-cutanés, âge supérieur à 17 ans, niveau 1</t>
  </si>
  <si>
    <t>353109M052</t>
  </si>
  <si>
    <t>09M052</t>
  </si>
  <si>
    <t>Lésions, infections et inflammations de la peau et des tissus sous-cutanés, âge supérieur à 17 ans, niveau 2</t>
  </si>
  <si>
    <t>353209M053</t>
  </si>
  <si>
    <t>09M053</t>
  </si>
  <si>
    <t>Lésions, infections et inflammations de la peau et des tissus sous-cutanés, âge supérieur à 17 ans, niveau 3</t>
  </si>
  <si>
    <t>353309M054</t>
  </si>
  <si>
    <t>09M054</t>
  </si>
  <si>
    <t>Lésions, infections et inflammations de la peau et des tissus sous-cutanés, âge supérieur à 17 ans, niveau 4</t>
  </si>
  <si>
    <t>353409M05T</t>
  </si>
  <si>
    <t>09M05T</t>
  </si>
  <si>
    <t>Lésions, infections et inflammations de la peau et des tissus sous-cutanés, âge supérieur à 17 ans, très courte durée</t>
  </si>
  <si>
    <t>353509M061</t>
  </si>
  <si>
    <t>09M061</t>
  </si>
  <si>
    <t>Ulcères cutanés, niveau 1</t>
  </si>
  <si>
    <t>353609M062</t>
  </si>
  <si>
    <t>09M062</t>
  </si>
  <si>
    <t>Ulcères cutanés, niveau 2</t>
  </si>
  <si>
    <t>353709M063</t>
  </si>
  <si>
    <t>09M063</t>
  </si>
  <si>
    <t>Ulcères cutanés, niveau 3</t>
  </si>
  <si>
    <t>353809M064</t>
  </si>
  <si>
    <t>09M064</t>
  </si>
  <si>
    <t>Ulcères cutanés, niveau 4</t>
  </si>
  <si>
    <t>353909M06T</t>
  </si>
  <si>
    <t>09M06T</t>
  </si>
  <si>
    <t>Ulcères cutanés, très courte durée</t>
  </si>
  <si>
    <t>354009M071</t>
  </si>
  <si>
    <t>09M071</t>
  </si>
  <si>
    <t>Autres affections dermatologiques, niveau 1</t>
  </si>
  <si>
    <t>354109M072</t>
  </si>
  <si>
    <t>09M072</t>
  </si>
  <si>
    <t>Autres affections dermatologiques, niveau 2</t>
  </si>
  <si>
    <t>354209M073</t>
  </si>
  <si>
    <t>09M073</t>
  </si>
  <si>
    <t>Autres affections dermatologiques, niveau 3</t>
  </si>
  <si>
    <t>354309M074</t>
  </si>
  <si>
    <t>09M074</t>
  </si>
  <si>
    <t>Autres affections dermatologiques, niveau 4</t>
  </si>
  <si>
    <t>354409M07T</t>
  </si>
  <si>
    <t>09M07T</t>
  </si>
  <si>
    <t>Autres affections dermatologiques, très courte durée</t>
  </si>
  <si>
    <t>354509M081</t>
  </si>
  <si>
    <t>09M081</t>
  </si>
  <si>
    <t>Affections dermatologiques sévères, niveau 1</t>
  </si>
  <si>
    <t>354609M082</t>
  </si>
  <si>
    <t>09M082</t>
  </si>
  <si>
    <t>Affections dermatologiques sévères, niveau 2</t>
  </si>
  <si>
    <t>354709M083</t>
  </si>
  <si>
    <t>09M083</t>
  </si>
  <si>
    <t>Affections dermatologiques sévères, niveau 3</t>
  </si>
  <si>
    <t>354809M084</t>
  </si>
  <si>
    <t>09M084</t>
  </si>
  <si>
    <t>Affections dermatologiques sévères, niveau 4</t>
  </si>
  <si>
    <t>354909M08T</t>
  </si>
  <si>
    <t>09M08T</t>
  </si>
  <si>
    <t>Affections dermatologiques sévères, très courte durée</t>
  </si>
  <si>
    <t>355009M091</t>
  </si>
  <si>
    <t>09M091</t>
  </si>
  <si>
    <t>Affections non malignes des seins, niveau 1</t>
  </si>
  <si>
    <t>355109M092</t>
  </si>
  <si>
    <t>09M092</t>
  </si>
  <si>
    <t>Affections non malignes des seins, niveau 2</t>
  </si>
  <si>
    <t>355209M093</t>
  </si>
  <si>
    <t>09M093</t>
  </si>
  <si>
    <t>Affections non malignes des seins, niveau 3</t>
  </si>
  <si>
    <t>355309M094</t>
  </si>
  <si>
    <t>09M094</t>
  </si>
  <si>
    <t>Affections non malignes des seins, niveau 4</t>
  </si>
  <si>
    <t>355409M09T</t>
  </si>
  <si>
    <t>09M09T</t>
  </si>
  <si>
    <t>Affections non malignes des seins, très courte durée</t>
  </si>
  <si>
    <t>355509M101</t>
  </si>
  <si>
    <t>09M101</t>
  </si>
  <si>
    <t>Tumeurs malignes des seins, niveau 1</t>
  </si>
  <si>
    <t>355609M102</t>
  </si>
  <si>
    <t>09M102</t>
  </si>
  <si>
    <t>Tumeurs malignes des seins, niveau 2</t>
  </si>
  <si>
    <t>355709M103</t>
  </si>
  <si>
    <t>09M103</t>
  </si>
  <si>
    <t>Tumeurs malignes des seins, niveau 3</t>
  </si>
  <si>
    <t>355809M104</t>
  </si>
  <si>
    <t>09M104</t>
  </si>
  <si>
    <t>Tumeurs malignes des seins, niveau 4</t>
  </si>
  <si>
    <t>355909M111</t>
  </si>
  <si>
    <t>09M111</t>
  </si>
  <si>
    <t>Tumeurs de la peau, niveau 1</t>
  </si>
  <si>
    <t>356009M112</t>
  </si>
  <si>
    <t>09M112</t>
  </si>
  <si>
    <t>Tumeurs de la peau, niveau 2</t>
  </si>
  <si>
    <t>356109M113</t>
  </si>
  <si>
    <t>09M113</t>
  </si>
  <si>
    <t>Tumeurs de la peau, niveau 3</t>
  </si>
  <si>
    <t>356209M114</t>
  </si>
  <si>
    <t>09M114</t>
  </si>
  <si>
    <t>Tumeurs de la peau, niveau 4</t>
  </si>
  <si>
    <t>356309M12Z</t>
  </si>
  <si>
    <t>09M12Z</t>
  </si>
  <si>
    <t>Explorations et surveillance des affections de la peau</t>
  </si>
  <si>
    <t>356409M13Z</t>
  </si>
  <si>
    <t>09M13Z</t>
  </si>
  <si>
    <t>Explorations et surveillance des affections des seins</t>
  </si>
  <si>
    <t>356509M14Z</t>
  </si>
  <si>
    <t>09M14Z</t>
  </si>
  <si>
    <t>Symptômes et autres recours aux soins concernant les affections de la peau</t>
  </si>
  <si>
    <t>356609M15Z</t>
  </si>
  <si>
    <t>09M15Z</t>
  </si>
  <si>
    <t>Symptômes et autres recours aux soins concernant les affections des seins</t>
  </si>
  <si>
    <t>356709M10T</t>
  </si>
  <si>
    <t>09M10T</t>
  </si>
  <si>
    <t>Tumeurs malignes des seins, très courte durée</t>
  </si>
  <si>
    <t>356809M11T</t>
  </si>
  <si>
    <t>09M11T</t>
  </si>
  <si>
    <t>Tumeurs de la peau, très courte durée</t>
  </si>
  <si>
    <t>356909M14T</t>
  </si>
  <si>
    <t>09M14T</t>
  </si>
  <si>
    <t>Symptômes et autres recours aux soins concernant les affections de la peau, très courte durée</t>
  </si>
  <si>
    <t>371710C021</t>
  </si>
  <si>
    <t>10C021</t>
  </si>
  <si>
    <t>Interventions sur l'hypophyse, niveau 1</t>
  </si>
  <si>
    <t>371810C022</t>
  </si>
  <si>
    <t>10C022</t>
  </si>
  <si>
    <t>Interventions sur l'hypophyse, niveau 2</t>
  </si>
  <si>
    <t>371910C023</t>
  </si>
  <si>
    <t>10C023</t>
  </si>
  <si>
    <t>Interventions sur l'hypophyse, niveau 3</t>
  </si>
  <si>
    <t>372110C031</t>
  </si>
  <si>
    <t>10C031</t>
  </si>
  <si>
    <t>Interventions sur les glandes surrénales, niveau 1</t>
  </si>
  <si>
    <t>372210C032</t>
  </si>
  <si>
    <t>10C032</t>
  </si>
  <si>
    <t>Interventions sur les glandes surrénales, niveau 2</t>
  </si>
  <si>
    <t>372310C033</t>
  </si>
  <si>
    <t>10C033</t>
  </si>
  <si>
    <t>Interventions sur les glandes surrénales, niveau 3</t>
  </si>
  <si>
    <t>372510C051</t>
  </si>
  <si>
    <t>10C051</t>
  </si>
  <si>
    <t>Interventions sur les parathyroïdes, niveau 1</t>
  </si>
  <si>
    <t>372610C052</t>
  </si>
  <si>
    <t>10C052</t>
  </si>
  <si>
    <t>Interventions sur les parathyroïdes, niveau 2</t>
  </si>
  <si>
    <t>372710C053</t>
  </si>
  <si>
    <t>10C053</t>
  </si>
  <si>
    <t>Interventions sur les parathyroïdes, niveau 3</t>
  </si>
  <si>
    <t>372910C071</t>
  </si>
  <si>
    <t>10C071</t>
  </si>
  <si>
    <t>Interventions sur le tractus thyréoglosse, niveau 1</t>
  </si>
  <si>
    <t>373310C081</t>
  </si>
  <si>
    <t>10C081</t>
  </si>
  <si>
    <t>Autres interventions pour troubles endocriniens, métaboliques ou nutritionnels, niveau 1</t>
  </si>
  <si>
    <t>373410C082</t>
  </si>
  <si>
    <t>10C082</t>
  </si>
  <si>
    <t>Autres interventions pour troubles endocriniens, métaboliques ou nutritionnels, niveau 2</t>
  </si>
  <si>
    <t>373510C083</t>
  </si>
  <si>
    <t>10C083</t>
  </si>
  <si>
    <t>Autres interventions pour troubles endocriniens, métaboliques ou nutritionnels, niveau 3</t>
  </si>
  <si>
    <t>373610C084</t>
  </si>
  <si>
    <t>10C084</t>
  </si>
  <si>
    <t>Autres interventions pour troubles endocriniens, métaboliques ou nutritionnels, niveau 4</t>
  </si>
  <si>
    <t>373810C091</t>
  </si>
  <si>
    <t>10C091</t>
  </si>
  <si>
    <t>Gastroplasties pour obésité, niveau 1</t>
  </si>
  <si>
    <t>373910C092</t>
  </si>
  <si>
    <t>10C092</t>
  </si>
  <si>
    <t>Gastroplasties pour obésité, niveau 2</t>
  </si>
  <si>
    <t>374210C101</t>
  </si>
  <si>
    <t>10C101</t>
  </si>
  <si>
    <t>Autres interventions pour obésité, niveau 1</t>
  </si>
  <si>
    <t>374310C102</t>
  </si>
  <si>
    <t>10C102</t>
  </si>
  <si>
    <t>Autres interventions pour obésité, niveau 2</t>
  </si>
  <si>
    <t>374610C111</t>
  </si>
  <si>
    <t>10C111</t>
  </si>
  <si>
    <t>Interventions sur la thyroïde pour tumeurs malignes, niveau 1</t>
  </si>
  <si>
    <t>374710C112</t>
  </si>
  <si>
    <t>10C112</t>
  </si>
  <si>
    <t>Interventions sur la thyroïde pour tumeurs malignes, niveau 2</t>
  </si>
  <si>
    <t>375010C121</t>
  </si>
  <si>
    <t>10C121</t>
  </si>
  <si>
    <t>Interventions sur la thyroïde pour affections non malignes, niveau 1</t>
  </si>
  <si>
    <t>375110C122</t>
  </si>
  <si>
    <t>10C122</t>
  </si>
  <si>
    <t>Interventions sur la thyroïde pour affections non malignes, niveau 2</t>
  </si>
  <si>
    <t>375210C123</t>
  </si>
  <si>
    <t>10C123</t>
  </si>
  <si>
    <t>Interventions sur la thyroïde pour affections non malignes, niveau 3</t>
  </si>
  <si>
    <t>375410C131</t>
  </si>
  <si>
    <t>10C131</t>
  </si>
  <si>
    <t>Interventions digestives autres que les gastroplasties, pour obésité, niveau 1</t>
  </si>
  <si>
    <t>375510C132</t>
  </si>
  <si>
    <t>10C132</t>
  </si>
  <si>
    <t>Interventions digestives autres que les gastroplasties, pour obésité, niveau 2</t>
  </si>
  <si>
    <t>375610C133</t>
  </si>
  <si>
    <t>10C133</t>
  </si>
  <si>
    <t>Interventions digestives autres que les gastroplasties, pour obésité, niveau 3</t>
  </si>
  <si>
    <t>375710C134</t>
  </si>
  <si>
    <t>10C134</t>
  </si>
  <si>
    <t>Interventions digestives autres que les gastroplasties, pour obésité, niveau 4</t>
  </si>
  <si>
    <t>391110M021</t>
  </si>
  <si>
    <t>10M021</t>
  </si>
  <si>
    <t>Diabète, âge supérieur à 35 ans, niveau 1</t>
  </si>
  <si>
    <t>391210M022</t>
  </si>
  <si>
    <t>10M022</t>
  </si>
  <si>
    <t>Diabète, âge supérieur à 35 ans, niveau 2</t>
  </si>
  <si>
    <t>391310M023</t>
  </si>
  <si>
    <t>10M023</t>
  </si>
  <si>
    <t>Diabète, âge supérieur à 35 ans, niveau 3</t>
  </si>
  <si>
    <t>391410M024</t>
  </si>
  <si>
    <t>10M024</t>
  </si>
  <si>
    <t>Diabète, âge supérieur à 35 ans, niveau 4</t>
  </si>
  <si>
    <t>391510M02T</t>
  </si>
  <si>
    <t>10M02T</t>
  </si>
  <si>
    <t>Diabète, âge supérieur à 35 ans, très courte durée</t>
  </si>
  <si>
    <t>391610M031</t>
  </si>
  <si>
    <t>10M031</t>
  </si>
  <si>
    <t>Diabète, âge inférieur à 36 ans, niveau 1</t>
  </si>
  <si>
    <t>391710M032</t>
  </si>
  <si>
    <t>10M032</t>
  </si>
  <si>
    <t>Diabète, âge inférieur à 36 ans, niveau 2</t>
  </si>
  <si>
    <t>391810M033</t>
  </si>
  <si>
    <t>10M033</t>
  </si>
  <si>
    <t>Diabète, âge inférieur à 36 ans, niveau 3</t>
  </si>
  <si>
    <t>392010M03T</t>
  </si>
  <si>
    <t>10M03T</t>
  </si>
  <si>
    <t>Diabète, âge inférieur à 36 ans, très courte durée</t>
  </si>
  <si>
    <t>392110M071</t>
  </si>
  <si>
    <t>10M071</t>
  </si>
  <si>
    <t>Autres troubles endocriniens, niveau 1</t>
  </si>
  <si>
    <t>392210M072</t>
  </si>
  <si>
    <t>10M072</t>
  </si>
  <si>
    <t>Autres troubles endocriniens, niveau 2</t>
  </si>
  <si>
    <t>392310M073</t>
  </si>
  <si>
    <t>10M073</t>
  </si>
  <si>
    <t>Autres troubles endocriniens, niveau 3</t>
  </si>
  <si>
    <t>392410M074</t>
  </si>
  <si>
    <t>10M074</t>
  </si>
  <si>
    <t>Autres troubles endocriniens, niveau 4</t>
  </si>
  <si>
    <t>392510M07T</t>
  </si>
  <si>
    <t>10M07T</t>
  </si>
  <si>
    <t>Autres troubles endocriniens, très courte durée</t>
  </si>
  <si>
    <t>392610M081</t>
  </si>
  <si>
    <t>10M081</t>
  </si>
  <si>
    <t>Acidocétose et coma diabétique, niveau 1</t>
  </si>
  <si>
    <t>392710M082</t>
  </si>
  <si>
    <t>10M082</t>
  </si>
  <si>
    <t>Acidocétose et coma diabétique, niveau 2</t>
  </si>
  <si>
    <t>392810M083</t>
  </si>
  <si>
    <t>10M083</t>
  </si>
  <si>
    <t>Acidocétose et coma diabétique, niveau 3</t>
  </si>
  <si>
    <t>392910M084</t>
  </si>
  <si>
    <t>10M084</t>
  </si>
  <si>
    <t>Acidocétose et coma diabétique, niveau 4</t>
  </si>
  <si>
    <t>393010M08T</t>
  </si>
  <si>
    <t>10M08T</t>
  </si>
  <si>
    <t>Acidocétose et coma diabétique, très courte durée</t>
  </si>
  <si>
    <t>393110M091</t>
  </si>
  <si>
    <t>10M091</t>
  </si>
  <si>
    <t>Obésité, niveau 1</t>
  </si>
  <si>
    <t>393210M092</t>
  </si>
  <si>
    <t>10M092</t>
  </si>
  <si>
    <t>Obésité, niveau 2</t>
  </si>
  <si>
    <t>393310M093</t>
  </si>
  <si>
    <t>10M093</t>
  </si>
  <si>
    <t>Obésité, niveau 3</t>
  </si>
  <si>
    <t>393510M09T</t>
  </si>
  <si>
    <t>10M09T</t>
  </si>
  <si>
    <t>Obésité, très courte durée</t>
  </si>
  <si>
    <t>393610M101</t>
  </si>
  <si>
    <t>10M101</t>
  </si>
  <si>
    <t>Maladies métaboliques congénitales sévères, niveau 1</t>
  </si>
  <si>
    <t>393710M102</t>
  </si>
  <si>
    <t>10M102</t>
  </si>
  <si>
    <t>Maladies métaboliques congénitales sévères, niveau 2</t>
  </si>
  <si>
    <t>393810M103</t>
  </si>
  <si>
    <t>10M103</t>
  </si>
  <si>
    <t>Maladies métaboliques congénitales sévères, niveau 3</t>
  </si>
  <si>
    <t>393910M104</t>
  </si>
  <si>
    <t>10M104</t>
  </si>
  <si>
    <t>Maladies métaboliques congénitales sévères, niveau 4</t>
  </si>
  <si>
    <t>394010M10T</t>
  </si>
  <si>
    <t>10M10T</t>
  </si>
  <si>
    <t>Maladies métaboliques congénitales sévères, très courte durée</t>
  </si>
  <si>
    <t>394110M111</t>
  </si>
  <si>
    <t>10M111</t>
  </si>
  <si>
    <t>Autres maladies métaboliques congénitales, niveau 1</t>
  </si>
  <si>
    <t>394210M112</t>
  </si>
  <si>
    <t>10M112</t>
  </si>
  <si>
    <t>Autres maladies métaboliques congénitales, niveau 2</t>
  </si>
  <si>
    <t>394310M113</t>
  </si>
  <si>
    <t>10M113</t>
  </si>
  <si>
    <t>Autres maladies métaboliques congénitales, niveau 3</t>
  </si>
  <si>
    <t>394510M121</t>
  </si>
  <si>
    <t>10M121</t>
  </si>
  <si>
    <t>Tumeurs des glandes endocrines, niveau 1</t>
  </si>
  <si>
    <t>394610M122</t>
  </si>
  <si>
    <t>10M122</t>
  </si>
  <si>
    <t>Tumeurs des glandes endocrines, niveau 2</t>
  </si>
  <si>
    <t>394710M123</t>
  </si>
  <si>
    <t>10M123</t>
  </si>
  <si>
    <t>Tumeurs des glandes endocrines, niveau 3</t>
  </si>
  <si>
    <t>394810M124</t>
  </si>
  <si>
    <t>10M124</t>
  </si>
  <si>
    <t>Tumeurs des glandes endocrines, niveau 4</t>
  </si>
  <si>
    <t>394910M12T</t>
  </si>
  <si>
    <t>10M12T</t>
  </si>
  <si>
    <t>Tumeurs des glandes endocrines, très courte durée</t>
  </si>
  <si>
    <t>395010M13Z</t>
  </si>
  <si>
    <t>10M13Z</t>
  </si>
  <si>
    <t>Explorations et surveillance pour affections endocriniennes et métaboliques</t>
  </si>
  <si>
    <t>395110M14Z</t>
  </si>
  <si>
    <t>10M14Z</t>
  </si>
  <si>
    <t>Symptômes et autres recours aux soins de la CMD 10</t>
  </si>
  <si>
    <t>395210M151</t>
  </si>
  <si>
    <t>10M151</t>
  </si>
  <si>
    <t>Troubles métaboliques, âge inférieur à 18 ans, niveau 1</t>
  </si>
  <si>
    <t>395310M152</t>
  </si>
  <si>
    <t>10M152</t>
  </si>
  <si>
    <t>Troubles métaboliques, âge inférieur à 18 ans, niveau 2</t>
  </si>
  <si>
    <t>395410M153</t>
  </si>
  <si>
    <t>10M153</t>
  </si>
  <si>
    <t>Troubles métaboliques, âge inférieur à 18 ans, niveau 3</t>
  </si>
  <si>
    <t>395510M154</t>
  </si>
  <si>
    <t>10M154</t>
  </si>
  <si>
    <t>Troubles métaboliques, âge inférieur à 18 ans, niveau 4</t>
  </si>
  <si>
    <t>395610M15T</t>
  </si>
  <si>
    <t>10M15T</t>
  </si>
  <si>
    <t>Troubles métaboliques, âge inférieur à 18 ans, très courte durée</t>
  </si>
  <si>
    <t>395710M161</t>
  </si>
  <si>
    <t>10M161</t>
  </si>
  <si>
    <t>Troubles métaboliques, âge supérieur à 17 ans, niveau 1</t>
  </si>
  <si>
    <t>395810M162</t>
  </si>
  <si>
    <t>10M162</t>
  </si>
  <si>
    <t>Troubles métaboliques, âge supérieur à 17 ans, niveau 2</t>
  </si>
  <si>
    <t>395910M163</t>
  </si>
  <si>
    <t>10M163</t>
  </si>
  <si>
    <t>Troubles métaboliques, âge supérieur à 17 ans, niveau 3</t>
  </si>
  <si>
    <t>396010M164</t>
  </si>
  <si>
    <t>10M164</t>
  </si>
  <si>
    <t>Troubles métaboliques, âge supérieur à 17 ans, niveau 4</t>
  </si>
  <si>
    <t>396110M16T</t>
  </si>
  <si>
    <t>10M16T</t>
  </si>
  <si>
    <t>Troubles métaboliques, âge supérieur à 17 ans, très courte durée</t>
  </si>
  <si>
    <t>396210M171</t>
  </si>
  <si>
    <t>10M171</t>
  </si>
  <si>
    <t>Troubles nutritionnels divers, âge inférieur à 18 ans, niveau 1</t>
  </si>
  <si>
    <t>396310M172</t>
  </si>
  <si>
    <t>10M172</t>
  </si>
  <si>
    <t>Troubles nutritionnels divers, âge inférieur à 18 ans, niveau 2</t>
  </si>
  <si>
    <t>396410M173</t>
  </si>
  <si>
    <t>10M173</t>
  </si>
  <si>
    <t>Troubles nutritionnels divers, âge inférieur à 18 ans, niveau 3</t>
  </si>
  <si>
    <t>396510M174</t>
  </si>
  <si>
    <t>10M174</t>
  </si>
  <si>
    <t>Troubles nutritionnels divers, âge inférieur à 18 ans, niveau 4</t>
  </si>
  <si>
    <t>396610M17T</t>
  </si>
  <si>
    <t>10M17T</t>
  </si>
  <si>
    <t>Troubles nutritionnels divers, âge inférieur à 18 ans, très courte durée</t>
  </si>
  <si>
    <t>396710M181</t>
  </si>
  <si>
    <t>10M181</t>
  </si>
  <si>
    <t>Troubles nutritionnels divers, âge supérieur à 17 ans, niveau 1</t>
  </si>
  <si>
    <t>396810M182</t>
  </si>
  <si>
    <t>10M182</t>
  </si>
  <si>
    <t>Troubles nutritionnels divers, âge supérieur à 17 ans, niveau 2</t>
  </si>
  <si>
    <t>396910M183</t>
  </si>
  <si>
    <t>10M183</t>
  </si>
  <si>
    <t>Troubles nutritionnels divers, âge supérieur à 17 ans, niveau 3</t>
  </si>
  <si>
    <t>397010M184</t>
  </si>
  <si>
    <t>10M184</t>
  </si>
  <si>
    <t>Troubles nutritionnels divers, âge supérieur à 17 ans, niveau 4</t>
  </si>
  <si>
    <t>397110M18T</t>
  </si>
  <si>
    <t>10M18T</t>
  </si>
  <si>
    <t>Troubles nutritionnels divers, âge supérieur à 17 ans, très courte durée</t>
  </si>
  <si>
    <t>397210M11T</t>
  </si>
  <si>
    <t>10M11T</t>
  </si>
  <si>
    <t>Autres maladies métaboliques congénitales, très courte durée</t>
  </si>
  <si>
    <t>397310M14T</t>
  </si>
  <si>
    <t>10M14T</t>
  </si>
  <si>
    <t>Symptômes et autres recours aux soins de la CMD 10, très courte durée</t>
  </si>
  <si>
    <t>397410M191</t>
  </si>
  <si>
    <t>10M191</t>
  </si>
  <si>
    <t>Autres affections de la CMD 10 concernant majoritairement la petite enfance, niveau 1</t>
  </si>
  <si>
    <t>397510M192</t>
  </si>
  <si>
    <t>10M192</t>
  </si>
  <si>
    <t>Autres affections de la CMD 10 concernant majoritairement la petite enfance, niveau 2</t>
  </si>
  <si>
    <t>397610M193</t>
  </si>
  <si>
    <t>10M193</t>
  </si>
  <si>
    <t>Autres affections de la CMD 10 concernant majoritairement la petite enfance, niveau 3</t>
  </si>
  <si>
    <t>397710M194</t>
  </si>
  <si>
    <t>10M194</t>
  </si>
  <si>
    <t>Autres affections de la CMD 10 concernant majoritairement la petite enfance, niveau 4</t>
  </si>
  <si>
    <t>397810M201</t>
  </si>
  <si>
    <t>10M201</t>
  </si>
  <si>
    <t>Problèmes alimentaires du nouveau-né et du nourrisson, niveau 1</t>
  </si>
  <si>
    <t>397910M202</t>
  </si>
  <si>
    <t>10M202</t>
  </si>
  <si>
    <t>Problèmes alimentaires du nouveau-né et du nourrisson, niveau 2</t>
  </si>
  <si>
    <t>398010M203</t>
  </si>
  <si>
    <t>10M203</t>
  </si>
  <si>
    <t>Problèmes alimentaires du nouveau-né et du nourrisson, niveau 3</t>
  </si>
  <si>
    <t>398210M13T</t>
  </si>
  <si>
    <t>10M13T</t>
  </si>
  <si>
    <t>Explorations et surveillance pour affections endocriniennes et métaboliques, très courte durée</t>
  </si>
  <si>
    <t>411211C021</t>
  </si>
  <si>
    <t>11C021</t>
  </si>
  <si>
    <t>Interventions sur les reins et les uretères et chirurgie majeure de la vessie pour une affection tumorale, niveau 1</t>
  </si>
  <si>
    <t>411311C022</t>
  </si>
  <si>
    <t>11C022</t>
  </si>
  <si>
    <t>Interventions sur les reins et les uretères et chirurgie majeure de la vessie pour une affection tumorale, niveau 2</t>
  </si>
  <si>
    <t>411411C023</t>
  </si>
  <si>
    <t>11C023</t>
  </si>
  <si>
    <t>Interventions sur les reins et les uretères et chirurgie majeure de la vessie pour une affection tumorale, niveau 3</t>
  </si>
  <si>
    <t>411511C024</t>
  </si>
  <si>
    <t>11C024</t>
  </si>
  <si>
    <t>Interventions sur les reins et les uretères et chirurgie majeure de la vessie pour une affection tumorale, niveau 4</t>
  </si>
  <si>
    <t>411611C031</t>
  </si>
  <si>
    <t>11C031</t>
  </si>
  <si>
    <t>Interventions sur les reins et les uretères et chirurgie majeure de la vessie pour une affection non tumorale, niveau 1</t>
  </si>
  <si>
    <t>411711C032</t>
  </si>
  <si>
    <t>11C032</t>
  </si>
  <si>
    <t>Interventions sur les reins et les uretères et chirurgie majeure de la vessie pour une affection non tumorale, niveau 2</t>
  </si>
  <si>
    <t>411811C033</t>
  </si>
  <si>
    <t>11C033</t>
  </si>
  <si>
    <t>Interventions sur les reins et les uretères et chirurgie majeure de la vessie pour une affection non tumorale, niveau 3</t>
  </si>
  <si>
    <t>411911C034</t>
  </si>
  <si>
    <t>11C034</t>
  </si>
  <si>
    <t>Interventions sur les reins et les uretères et chirurgie majeure de la vessie pour une affection non tumorale, niveau 4</t>
  </si>
  <si>
    <t>412011C041</t>
  </si>
  <si>
    <t>11C041</t>
  </si>
  <si>
    <t>Autres interventions sur la vessie à l'exception des interventions transurétrales, niveau 1</t>
  </si>
  <si>
    <t>412111C042</t>
  </si>
  <si>
    <t>11C042</t>
  </si>
  <si>
    <t>Autres interventions sur la vessie à l'exception des interventions transurétrales, niveau 2</t>
  </si>
  <si>
    <t>412211C043</t>
  </si>
  <si>
    <t>11C043</t>
  </si>
  <si>
    <t>Autres interventions sur la vessie à l'exception des interventions transurétrales, niveau 3</t>
  </si>
  <si>
    <t>412311C044</t>
  </si>
  <si>
    <t>11C044</t>
  </si>
  <si>
    <t>Autres interventions sur la vessie à l'exception des interventions transurétrales, niveau 4</t>
  </si>
  <si>
    <t>412411C04J</t>
  </si>
  <si>
    <t>11C04J</t>
  </si>
  <si>
    <t>Autres interventions sur la vessie à l'exception des interventions transurétrales, en ambulatoire</t>
  </si>
  <si>
    <t>413011C061</t>
  </si>
  <si>
    <t>11C061</t>
  </si>
  <si>
    <t>Interventions sur l'urètre, âge inférieur à 18 ans, niveau 1</t>
  </si>
  <si>
    <t>413111C062</t>
  </si>
  <si>
    <t>11C062</t>
  </si>
  <si>
    <t>Interventions sur l'urètre, âge inférieur à 18 ans, niveau 2</t>
  </si>
  <si>
    <t>413411C071</t>
  </si>
  <si>
    <t>11C071</t>
  </si>
  <si>
    <t>Interventions sur l'urètre, âge supérieur à 17 ans, niveau 1</t>
  </si>
  <si>
    <t>413511C072</t>
  </si>
  <si>
    <t>11C072</t>
  </si>
  <si>
    <t>Interventions sur l'urètre, âge supérieur à 17 ans, niveau 2</t>
  </si>
  <si>
    <t>413811C07J</t>
  </si>
  <si>
    <t>11C07J</t>
  </si>
  <si>
    <t>Interventions sur l'urètre, âge supérieur à 17 ans, en ambulatoire</t>
  </si>
  <si>
    <t>413911C081</t>
  </si>
  <si>
    <t>11C081</t>
  </si>
  <si>
    <t>Autres interventions sur les reins et les voies urinaires, niveau 1</t>
  </si>
  <si>
    <t>414011C082</t>
  </si>
  <si>
    <t>11C082</t>
  </si>
  <si>
    <t>Autres interventions sur les reins et les voies urinaires, niveau 2</t>
  </si>
  <si>
    <t>414111C083</t>
  </si>
  <si>
    <t>11C083</t>
  </si>
  <si>
    <t>Autres interventions sur les reins et les voies urinaires, niveau 3</t>
  </si>
  <si>
    <t>414211C084</t>
  </si>
  <si>
    <t>11C084</t>
  </si>
  <si>
    <t>Autres interventions sur les reins et les voies urinaires, niveau 4</t>
  </si>
  <si>
    <t>414311C08T</t>
  </si>
  <si>
    <t>11C08T</t>
  </si>
  <si>
    <t>Autres interventions sur les reins et les voies urinaires, très courte durée</t>
  </si>
  <si>
    <t>414411C091</t>
  </si>
  <si>
    <t>11C091</t>
  </si>
  <si>
    <t>Créations et réfections de fistules artérioveineuses pour affections de la CMD 11, niveau 1</t>
  </si>
  <si>
    <t>414511C092</t>
  </si>
  <si>
    <t>11C092</t>
  </si>
  <si>
    <t>Créations et réfections de fistules artérioveineuses pour affections de la CMD 11, niveau 2</t>
  </si>
  <si>
    <t>414611C093</t>
  </si>
  <si>
    <t>11C093</t>
  </si>
  <si>
    <t>Créations et réfections de fistules artérioveineuses pour affections de la CMD 11, niveau 3</t>
  </si>
  <si>
    <t>414711C094</t>
  </si>
  <si>
    <t>11C094</t>
  </si>
  <si>
    <t>Créations et réfections de fistules artérioveineuses pour affections de la CMD 11, niveau 4</t>
  </si>
  <si>
    <t>414811C09J</t>
  </si>
  <si>
    <t>11C09J</t>
  </si>
  <si>
    <t>Créations et réfections de fistules artérioveineuses pour affections de la CMD 11, en ambulatoire</t>
  </si>
  <si>
    <t>414911C031</t>
  </si>
  <si>
    <t>415311C101</t>
  </si>
  <si>
    <t>11C101</t>
  </si>
  <si>
    <t>Interventions pour incontinence urinaire en dehors des interventions transurétrales, niveau 1</t>
  </si>
  <si>
    <t>415411C102</t>
  </si>
  <si>
    <t>11C102</t>
  </si>
  <si>
    <t>Interventions pour incontinence urinaire en dehors des interventions transurétrales, niveau 2</t>
  </si>
  <si>
    <t>415711C10J</t>
  </si>
  <si>
    <t>11C10J</t>
  </si>
  <si>
    <t>Interventions pour incontinence urinaire en dehors des interventions transurétrales, en ambulatoire</t>
  </si>
  <si>
    <t>415811C111</t>
  </si>
  <si>
    <t>11C111</t>
  </si>
  <si>
    <t>Interventions par voie transurétrale ou transcutanée pour lithiases urinaires, niveau 1</t>
  </si>
  <si>
    <t>415911C112</t>
  </si>
  <si>
    <t>11C112</t>
  </si>
  <si>
    <t>Interventions par voie transurétrale ou transcutanée pour lithiases urinaires, niveau 2</t>
  </si>
  <si>
    <t>416011C113</t>
  </si>
  <si>
    <t>11C113</t>
  </si>
  <si>
    <t>Interventions par voie transurétrale ou transcutanée pour lithiases urinaires, niveau 3</t>
  </si>
  <si>
    <t>416111C114</t>
  </si>
  <si>
    <t>11C114</t>
  </si>
  <si>
    <t>Interventions par voie transurétrale ou transcutanée pour lithiases urinaires, niveau 4</t>
  </si>
  <si>
    <t>416211C11J</t>
  </si>
  <si>
    <t>11C11J</t>
  </si>
  <si>
    <t>Interventions par voie transurétrale ou transcutanée pour lithiases urinaires, en ambulatoire</t>
  </si>
  <si>
    <t>416311C121</t>
  </si>
  <si>
    <t>11C121</t>
  </si>
  <si>
    <t>Injections de toxine botulique dans l'appareil urinaire, niveau 1</t>
  </si>
  <si>
    <t>416711C12J</t>
  </si>
  <si>
    <t>11C12J</t>
  </si>
  <si>
    <t>Injections de toxine botulique dans l'appareil urinaire, en ambulatoire</t>
  </si>
  <si>
    <t>416811C131</t>
  </si>
  <si>
    <t>11C131</t>
  </si>
  <si>
    <t>Interventions par voie transurétrale ou transcutanée pour des affections non lithiasiques, niveau 1</t>
  </si>
  <si>
    <t>416911C132</t>
  </si>
  <si>
    <t>11C132</t>
  </si>
  <si>
    <t>Interventions par voie transurétrale ou transcutanée pour des affections non lithiasiques, niveau 2</t>
  </si>
  <si>
    <t>417011C133</t>
  </si>
  <si>
    <t>11C133</t>
  </si>
  <si>
    <t>Interventions par voie transurétrale ou transcutanée pour des affections non lithiasiques, niveau 3</t>
  </si>
  <si>
    <t>417111C134</t>
  </si>
  <si>
    <t>11C134</t>
  </si>
  <si>
    <t>Interventions par voie transurétrale ou transcutanée pour des affections non lithiasiques, niveau 4</t>
  </si>
  <si>
    <t>417211C13J</t>
  </si>
  <si>
    <t>11C13J</t>
  </si>
  <si>
    <t>Interventions par voie transurétrale ou transcutanée pour des affections non lithiasiques, en ambulatoire</t>
  </si>
  <si>
    <t>427311K021</t>
  </si>
  <si>
    <t>11K021</t>
  </si>
  <si>
    <t>Insuffisance rénale, avec dialyse, niveau 1</t>
  </si>
  <si>
    <t>427411K022</t>
  </si>
  <si>
    <t>11K022</t>
  </si>
  <si>
    <t>Insuffisance rénale, avec dialyse, niveau 2</t>
  </si>
  <si>
    <t>427511K023</t>
  </si>
  <si>
    <t>11K023</t>
  </si>
  <si>
    <t>Insuffisance rénale, avec dialyse, niveau 3</t>
  </si>
  <si>
    <t>427611K024</t>
  </si>
  <si>
    <t>11K024</t>
  </si>
  <si>
    <t>Insuffisance rénale, avec dialyse, niveau 4</t>
  </si>
  <si>
    <t>427711K02J</t>
  </si>
  <si>
    <t>11K02J</t>
  </si>
  <si>
    <t>Insuffisance rénale, avec dialyse, en ambulatoire</t>
  </si>
  <si>
    <t>427811K03Z</t>
  </si>
  <si>
    <t>11K03Z</t>
  </si>
  <si>
    <t>Endoscopies génito-urinaires thérapeutiques et anesthésie : séjours de la CMD 11 et de moins de 2 jours</t>
  </si>
  <si>
    <t>427911K04Z</t>
  </si>
  <si>
    <t>11K04Z</t>
  </si>
  <si>
    <t>Séjours de la CMD 11 comprenant une endoscopie génito-urinaire thérapeutique sans anesthésie : séjours de moins de 2 jours</t>
  </si>
  <si>
    <t>428011K05Z</t>
  </si>
  <si>
    <t>11K05Z</t>
  </si>
  <si>
    <t>Endoscopies génito-urinaires diagnostiques et anesthésie : séjours de la CMD 11 et de moins de 2 jours</t>
  </si>
  <si>
    <t>428111K06Z</t>
  </si>
  <si>
    <t>11K06Z</t>
  </si>
  <si>
    <t>Séjours de la CMD 11 comprenant une endoscopie génito-urinaire diagnostique sans anesthésie : séjours de moins de 2 jours</t>
  </si>
  <si>
    <t>428211K07Z</t>
  </si>
  <si>
    <t>11K07Z</t>
  </si>
  <si>
    <t>Séjours de la CMD 11 comprenant la mise en place de certains accès vasculaires, en ambulatoire</t>
  </si>
  <si>
    <t>428311K08J</t>
  </si>
  <si>
    <t>11K08J</t>
  </si>
  <si>
    <t>Lithotritie extracorporelle de l'appareil urinaire, en ambulatoire</t>
  </si>
  <si>
    <t>428411M021</t>
  </si>
  <si>
    <t>11M021</t>
  </si>
  <si>
    <t>Lithiases urinaires, niveau 1</t>
  </si>
  <si>
    <t>428511M022</t>
  </si>
  <si>
    <t>11M022</t>
  </si>
  <si>
    <t>Lithiases urinaires, niveau 2</t>
  </si>
  <si>
    <t>428611M023</t>
  </si>
  <si>
    <t>11M023</t>
  </si>
  <si>
    <t>Lithiases urinaires, niveau 3</t>
  </si>
  <si>
    <t>428811M031</t>
  </si>
  <si>
    <t>11M031</t>
  </si>
  <si>
    <t>Infections des reins et des voies urinaires, âge inférieur à 18 ans, niveau 1</t>
  </si>
  <si>
    <t>428911M032</t>
  </si>
  <si>
    <t>11M032</t>
  </si>
  <si>
    <t>Infections des reins et des voies urinaires, âge inférieur à 18 ans, niveau 2</t>
  </si>
  <si>
    <t>429011M033</t>
  </si>
  <si>
    <t>11M033</t>
  </si>
  <si>
    <t>Infections des reins et des voies urinaires, âge inférieur à 18 ans, niveau 3</t>
  </si>
  <si>
    <t>429111M034</t>
  </si>
  <si>
    <t>11M034</t>
  </si>
  <si>
    <t>Infections des reins et des voies urinaires, âge inférieur à 18 ans, niveau 4</t>
  </si>
  <si>
    <t>429211M03T</t>
  </si>
  <si>
    <t>11M03T</t>
  </si>
  <si>
    <t>Infections des reins et des voies urinaires, âge inférieur à 18 ans, très courte durée</t>
  </si>
  <si>
    <t>429311M041</t>
  </si>
  <si>
    <t>11M041</t>
  </si>
  <si>
    <t>Infections des reins et des voies urinaires, âge supérieur à 17 ans, niveau 1</t>
  </si>
  <si>
    <t>429411M042</t>
  </si>
  <si>
    <t>11M042</t>
  </si>
  <si>
    <t>Infections des reins et des voies urinaires, âge supérieur à 17 ans, niveau 2</t>
  </si>
  <si>
    <t>429511M043</t>
  </si>
  <si>
    <t>11M043</t>
  </si>
  <si>
    <t>Infections des reins et des voies urinaires, âge supérieur à 17 ans, niveau 3</t>
  </si>
  <si>
    <t>429611M044</t>
  </si>
  <si>
    <t>11M044</t>
  </si>
  <si>
    <t>Infections des reins et des voies urinaires, âge supérieur à 17 ans, niveau 4</t>
  </si>
  <si>
    <t>429711M04T</t>
  </si>
  <si>
    <t>11M04T</t>
  </si>
  <si>
    <t>Infections des reins et des voies urinaires, âge supérieur à 17 ans, très courte durée</t>
  </si>
  <si>
    <t>429811M061</t>
  </si>
  <si>
    <t>11M061</t>
  </si>
  <si>
    <t>Insuffisance rénale, sans dialyse, niveau 1</t>
  </si>
  <si>
    <t>429911M062</t>
  </si>
  <si>
    <t>11M062</t>
  </si>
  <si>
    <t>Insuffisance rénale, sans dialyse, niveau 2</t>
  </si>
  <si>
    <t>430011M063</t>
  </si>
  <si>
    <t>11M063</t>
  </si>
  <si>
    <t>Insuffisance rénale, sans dialyse, niveau 3</t>
  </si>
  <si>
    <t>430111M064</t>
  </si>
  <si>
    <t>11M064</t>
  </si>
  <si>
    <t>Insuffisance rénale, sans dialyse, niveau 4</t>
  </si>
  <si>
    <t>430211M06T</t>
  </si>
  <si>
    <t>11M06T</t>
  </si>
  <si>
    <t>Insuffisance rénale, sans dialyse, très courte durée</t>
  </si>
  <si>
    <t>430311M071</t>
  </si>
  <si>
    <t>11M071</t>
  </si>
  <si>
    <t>Tumeurs des reins et des voies urinaires, niveau 1</t>
  </si>
  <si>
    <t>430411M072</t>
  </si>
  <si>
    <t>11M072</t>
  </si>
  <si>
    <t>Tumeurs des reins et des voies urinaires, niveau 2</t>
  </si>
  <si>
    <t>430511M073</t>
  </si>
  <si>
    <t>11M073</t>
  </si>
  <si>
    <t>Tumeurs des reins et des voies urinaires, niveau 3</t>
  </si>
  <si>
    <t>430611M074</t>
  </si>
  <si>
    <t>11M074</t>
  </si>
  <si>
    <t>Tumeurs des reins et des voies urinaires, niveau 4</t>
  </si>
  <si>
    <t>430711M07T</t>
  </si>
  <si>
    <t>11M07T</t>
  </si>
  <si>
    <t>Tumeurs des reins et des voies urinaires, très courte durée</t>
  </si>
  <si>
    <t>430811M081</t>
  </si>
  <si>
    <t>11M081</t>
  </si>
  <si>
    <t>Autres affections des reins et des voies urinaires, âge inférieur à 18 ans, niveau 1</t>
  </si>
  <si>
    <t>430911M082</t>
  </si>
  <si>
    <t>11M082</t>
  </si>
  <si>
    <t>Autres affections des reins et des voies urinaires, âge inférieur à 18 ans, niveau 2</t>
  </si>
  <si>
    <t>431011M083</t>
  </si>
  <si>
    <t>11M083</t>
  </si>
  <si>
    <t>Autres affections des reins et des voies urinaires, âge inférieur à 18 ans, niveau 3</t>
  </si>
  <si>
    <t>431211M08T</t>
  </si>
  <si>
    <t>11M08T</t>
  </si>
  <si>
    <t>Autres affections des reins et des voies urinaires, âge inférieur à 18 ans, très courte durée</t>
  </si>
  <si>
    <t>431311M101</t>
  </si>
  <si>
    <t>11M101</t>
  </si>
  <si>
    <t>Rétrécissement urétral, niveau 1</t>
  </si>
  <si>
    <t>431411M102</t>
  </si>
  <si>
    <t>11M102</t>
  </si>
  <si>
    <t>Rétrécissement urétral, niveau 2</t>
  </si>
  <si>
    <t>431711M10T</t>
  </si>
  <si>
    <t>11M10T</t>
  </si>
  <si>
    <t>Rétrécissement urétral, très courte durée</t>
  </si>
  <si>
    <t>431811M111</t>
  </si>
  <si>
    <t>11M111</t>
  </si>
  <si>
    <t>Signes et symptômes concernant les reins et les voies urinaires, âge inférieur à 18 ans, niveau 1</t>
  </si>
  <si>
    <t>432211M121</t>
  </si>
  <si>
    <t>11M121</t>
  </si>
  <si>
    <t>Signes et symptômes concernant les reins et les voies urinaires, âge supérieur à 17 ans, niveau 1</t>
  </si>
  <si>
    <t>432311M122</t>
  </si>
  <si>
    <t>11M122</t>
  </si>
  <si>
    <t>Signes et symptômes concernant les reins et les voies urinaires, âge supérieur à 17 ans, niveau 2</t>
  </si>
  <si>
    <t>432411M123</t>
  </si>
  <si>
    <t>11M123</t>
  </si>
  <si>
    <t>Signes et symptômes concernant les reins et les voies urinaires, âge supérieur à 17 ans, niveau 3</t>
  </si>
  <si>
    <t>432511M124</t>
  </si>
  <si>
    <t>11M124</t>
  </si>
  <si>
    <t>Signes et symptômes concernant les reins et les voies urinaires, âge supérieur à 17 ans, niveau 4</t>
  </si>
  <si>
    <t>432611M151</t>
  </si>
  <si>
    <t>11M151</t>
  </si>
  <si>
    <t>Autres affections des reins et des voies urinaires d'origine diabétique, âge supérieur à 17 ans, niveau 1</t>
  </si>
  <si>
    <t>432711M152</t>
  </si>
  <si>
    <t>11M152</t>
  </si>
  <si>
    <t>Autres affections des reins et des voies urinaires d'origine diabétique, âge supérieur à 17 ans, niveau 2</t>
  </si>
  <si>
    <t>432811M153</t>
  </si>
  <si>
    <t>11M153</t>
  </si>
  <si>
    <t>Autres affections des reins et des voies urinaires d'origine diabétique, âge supérieur à 17 ans, niveau 3</t>
  </si>
  <si>
    <t>432911M154</t>
  </si>
  <si>
    <t>11M154</t>
  </si>
  <si>
    <t>Autres affections des reins et des voies urinaires d'origine diabétique, âge supérieur à 17 ans, niveau 4</t>
  </si>
  <si>
    <t>433011M15T</t>
  </si>
  <si>
    <t>11M15T</t>
  </si>
  <si>
    <t>Autres affections des reins et des voies urinaires d'origine diabétique, âge supérieur à 17 ans, très courte durée</t>
  </si>
  <si>
    <t>433111M161</t>
  </si>
  <si>
    <t>11M161</t>
  </si>
  <si>
    <t>Autres affections des reins et des voies urinaires, à l'exception de celles d'origine diabétique, âge supérieur à 17 ans, niveau 1</t>
  </si>
  <si>
    <t>433211M162</t>
  </si>
  <si>
    <t>11M162</t>
  </si>
  <si>
    <t>Autres affections des reins et des voies urinaires, à l'exception de celles d'origine diabétique, âge supérieur à 17 ans, niveau 2</t>
  </si>
  <si>
    <t>433311M163</t>
  </si>
  <si>
    <t>11M163</t>
  </si>
  <si>
    <t>Autres affections des reins et des voies urinaires, à l'exception de celles d'origine diabétique, âge supérieur à 17 ans, niveau 3</t>
  </si>
  <si>
    <t>433411M164</t>
  </si>
  <si>
    <t>11M164</t>
  </si>
  <si>
    <t>Autres affections des reins et des voies urinaires, à l'exception de celles d'origine diabétique, âge supérieur à 17 ans, niveau 4</t>
  </si>
  <si>
    <t>433511M16T</t>
  </si>
  <si>
    <t>11M16T</t>
  </si>
  <si>
    <t>Autres affections des reins et des voies urinaires, à l'exception de celles d'origine diabétique, âge supérieur à 17 ans, très courte durée</t>
  </si>
  <si>
    <t>433611M171</t>
  </si>
  <si>
    <t>11M171</t>
  </si>
  <si>
    <t>Surveillances de greffes de rein, niveau 1</t>
  </si>
  <si>
    <t>433711M172</t>
  </si>
  <si>
    <t>11M172</t>
  </si>
  <si>
    <t>Surveillances de greffes de rein, niveau 2</t>
  </si>
  <si>
    <t>433811M173</t>
  </si>
  <si>
    <t>11M173</t>
  </si>
  <si>
    <t>Surveillances de greffes de rein, niveau 3</t>
  </si>
  <si>
    <t>434011M18Z</t>
  </si>
  <si>
    <t>11M18Z</t>
  </si>
  <si>
    <t>Explorations et surveillance pour affections du rein et des voies urinaires</t>
  </si>
  <si>
    <t>434111M19Z</t>
  </si>
  <si>
    <t>11M19Z</t>
  </si>
  <si>
    <t>Autres symptômes et recours aux soins de la CMD 11</t>
  </si>
  <si>
    <t>434211M02T</t>
  </si>
  <si>
    <t>11M02T</t>
  </si>
  <si>
    <t>Lithiases urinaires, très courte durée</t>
  </si>
  <si>
    <t>434311M12T</t>
  </si>
  <si>
    <t>11M12T</t>
  </si>
  <si>
    <t>Signes et symptômes concernant les reins et les voies urinaires, âge supérieur à 17 ans, très courte durée</t>
  </si>
  <si>
    <t>434411M19T</t>
  </si>
  <si>
    <t>11M19T</t>
  </si>
  <si>
    <t>Autres symptômes et recours aux soins de la CMD 11, très courte durée</t>
  </si>
  <si>
    <t>434511M201</t>
  </si>
  <si>
    <t>11M201</t>
  </si>
  <si>
    <t>Autres affections uronéphrologiques concernant majoritairement la petite enfance, niveau 1</t>
  </si>
  <si>
    <t>434611M202</t>
  </si>
  <si>
    <t>11M202</t>
  </si>
  <si>
    <t>Autres affections uronéphrologiques concernant majoritairement la petite enfance, niveau 2</t>
  </si>
  <si>
    <t>451312C031</t>
  </si>
  <si>
    <t>12C031</t>
  </si>
  <si>
    <t>Interventions sur le pénis, niveau 1</t>
  </si>
  <si>
    <t>451412C032</t>
  </si>
  <si>
    <t>12C032</t>
  </si>
  <si>
    <t>Interventions sur le pénis, niveau 2</t>
  </si>
  <si>
    <t>451512C033</t>
  </si>
  <si>
    <t>12C033</t>
  </si>
  <si>
    <t>Interventions sur le pénis, niveau 3</t>
  </si>
  <si>
    <t>451712C03J</t>
  </si>
  <si>
    <t>12C03J</t>
  </si>
  <si>
    <t>Interventions sur le pénis, en ambulatoire</t>
  </si>
  <si>
    <t>451812C041</t>
  </si>
  <si>
    <t>12C041</t>
  </si>
  <si>
    <t>Prostatectomies transurétrales, niveau 1</t>
  </si>
  <si>
    <t>451912C042</t>
  </si>
  <si>
    <t>12C042</t>
  </si>
  <si>
    <t>Prostatectomies transurétrales, niveau 2</t>
  </si>
  <si>
    <t>452012C043</t>
  </si>
  <si>
    <t>12C043</t>
  </si>
  <si>
    <t>Prostatectomies transurétrales, niveau 3</t>
  </si>
  <si>
    <t>452112C044</t>
  </si>
  <si>
    <t>12C044</t>
  </si>
  <si>
    <t>Prostatectomies transurétrales, niveau 4</t>
  </si>
  <si>
    <t>452212C051</t>
  </si>
  <si>
    <t>12C051</t>
  </si>
  <si>
    <t>Interventions sur les testicules pour tumeurs malignes, niveau 1</t>
  </si>
  <si>
    <t>452612C061</t>
  </si>
  <si>
    <t>12C061</t>
  </si>
  <si>
    <t>Interventions sur les testicules pour affections non malignes, âge inférieur à 18 ans, niveau 1</t>
  </si>
  <si>
    <t>453012C06J</t>
  </si>
  <si>
    <t>12C06J</t>
  </si>
  <si>
    <t>Interventions sur les testicules pour affections non malignes, âge inférieur à 18 ans, en ambulatoire</t>
  </si>
  <si>
    <t>453112C071</t>
  </si>
  <si>
    <t>12C071</t>
  </si>
  <si>
    <t>Interventions sur les testicules pour affections non malignes, âge supérieur à 17 ans, niveau 1</t>
  </si>
  <si>
    <t>453212C072</t>
  </si>
  <si>
    <t>12C072</t>
  </si>
  <si>
    <t>Interventions sur les testicules pour affections non malignes, âge supérieur à 17 ans, niveau 2</t>
  </si>
  <si>
    <t>453312C073</t>
  </si>
  <si>
    <t>12C073</t>
  </si>
  <si>
    <t>Interventions sur les testicules pour affections non malignes, âge supérieur à 17 ans, niveau 3</t>
  </si>
  <si>
    <t>453512C07J</t>
  </si>
  <si>
    <t>12C07J</t>
  </si>
  <si>
    <t>Interventions sur les testicules pour affections non malignes, âge supérieur à 17 ans, en ambulatoire</t>
  </si>
  <si>
    <t>453612C081</t>
  </si>
  <si>
    <t>12C081</t>
  </si>
  <si>
    <t>Circoncision, niveau 1</t>
  </si>
  <si>
    <t>454012C08J</t>
  </si>
  <si>
    <t>12C08J</t>
  </si>
  <si>
    <t>Circoncision, en ambulatoire</t>
  </si>
  <si>
    <t>454112C091</t>
  </si>
  <si>
    <t>12C091</t>
  </si>
  <si>
    <t>Autres interventions pour tumeurs malignes de l'appareil génital masculin, niveau 1</t>
  </si>
  <si>
    <t>454512C101</t>
  </si>
  <si>
    <t>12C101</t>
  </si>
  <si>
    <t>Autres interventions pour affections non malignes de l'appareil génital masculin, niveau 1</t>
  </si>
  <si>
    <t>454912C111</t>
  </si>
  <si>
    <t>12C111</t>
  </si>
  <si>
    <t>Interventions pelviennes majeures chez l'homme pour tumeurs malignes, niveau 1</t>
  </si>
  <si>
    <t>455012C112</t>
  </si>
  <si>
    <t>12C112</t>
  </si>
  <si>
    <t>Interventions pelviennes majeures chez l'homme pour tumeurs malignes, niveau 2</t>
  </si>
  <si>
    <t>455112C113</t>
  </si>
  <si>
    <t>12C113</t>
  </si>
  <si>
    <t>Interventions pelviennes majeures chez l'homme pour tumeurs malignes, niveau 3</t>
  </si>
  <si>
    <t>455212C114</t>
  </si>
  <si>
    <t>12C114</t>
  </si>
  <si>
    <t>Interventions pelviennes majeures chez l'homme pour tumeurs malignes, niveau 4</t>
  </si>
  <si>
    <t>455312C121</t>
  </si>
  <si>
    <t>12C121</t>
  </si>
  <si>
    <t>Interventions pelviennes majeures chez l'homme pour affections non malignes, niveau 1</t>
  </si>
  <si>
    <t>455412C122</t>
  </si>
  <si>
    <t>12C122</t>
  </si>
  <si>
    <t>Interventions pelviennes majeures chez l'homme pour affections non malignes, niveau 2</t>
  </si>
  <si>
    <t>455512C123</t>
  </si>
  <si>
    <t>12C123</t>
  </si>
  <si>
    <t>Interventions pelviennes majeures chez l'homme pour affections non malignes, niveau 3</t>
  </si>
  <si>
    <t>456212C04J</t>
  </si>
  <si>
    <t>12C04J</t>
  </si>
  <si>
    <t>Prostatectomies transurétrales, en ambulatoire</t>
  </si>
  <si>
    <t>456312C13J</t>
  </si>
  <si>
    <t>12C13J</t>
  </si>
  <si>
    <t>Stérilisation et vasoplastie, en ambulatoire</t>
  </si>
  <si>
    <t>475712K02Z</t>
  </si>
  <si>
    <t>12K02Z</t>
  </si>
  <si>
    <t>Endoscopies génito-urinaires et anesthésie : séjours de la CMD 12 et de moins de deux jours</t>
  </si>
  <si>
    <t>475812K03Z</t>
  </si>
  <si>
    <t>12K03Z</t>
  </si>
  <si>
    <t>Séjours de la CMD 12 comprenant une endoscopie génito-urinaire sans anesthésie : séjours de moins de deux jours</t>
  </si>
  <si>
    <t>475912K06J</t>
  </si>
  <si>
    <t>12K06J</t>
  </si>
  <si>
    <t>Séjours comprenant une biopsie prostatique, en ambulatoire</t>
  </si>
  <si>
    <t>476012M031</t>
  </si>
  <si>
    <t>12M031</t>
  </si>
  <si>
    <t>Tumeurs malignes de l'appareil génital masculin, niveau 1</t>
  </si>
  <si>
    <t>476112M032</t>
  </si>
  <si>
    <t>12M032</t>
  </si>
  <si>
    <t>Tumeurs malignes de l'appareil génital masculin, niveau 2</t>
  </si>
  <si>
    <t>476212M033</t>
  </si>
  <si>
    <t>12M033</t>
  </si>
  <si>
    <t>Tumeurs malignes de l'appareil génital masculin, niveau 3</t>
  </si>
  <si>
    <t>476312M034</t>
  </si>
  <si>
    <t>12M034</t>
  </si>
  <si>
    <t>Tumeurs malignes de l'appareil génital masculin, niveau 4</t>
  </si>
  <si>
    <t>476412M03T</t>
  </si>
  <si>
    <t>12M03T</t>
  </si>
  <si>
    <t>Tumeurs malignes de l'appareil génital masculin, très courte durée</t>
  </si>
  <si>
    <t>476512M041</t>
  </si>
  <si>
    <t>12M041</t>
  </si>
  <si>
    <t>Hypertrophie prostatique bénigne, niveau 1</t>
  </si>
  <si>
    <t>476612M042</t>
  </si>
  <si>
    <t>12M042</t>
  </si>
  <si>
    <t>Hypertrophie prostatique bénigne, niveau 2</t>
  </si>
  <si>
    <t>476712M043</t>
  </si>
  <si>
    <t>12M043</t>
  </si>
  <si>
    <t>Hypertrophie prostatique bénigne, niveau 3</t>
  </si>
  <si>
    <t>476912M051</t>
  </si>
  <si>
    <t>12M051</t>
  </si>
  <si>
    <t>Autres affections de l'appareil génital masculin, niveau 1</t>
  </si>
  <si>
    <t>477012M052</t>
  </si>
  <si>
    <t>12M052</t>
  </si>
  <si>
    <t>Autres affections de l'appareil génital masculin, niveau 2</t>
  </si>
  <si>
    <t>477312M061</t>
  </si>
  <si>
    <t>12M061</t>
  </si>
  <si>
    <t>Prostatites aigües et orchites, niveau 1</t>
  </si>
  <si>
    <t>477412M062</t>
  </si>
  <si>
    <t>12M062</t>
  </si>
  <si>
    <t>Prostatites aigües et orchites, niveau 2</t>
  </si>
  <si>
    <t>477512M063</t>
  </si>
  <si>
    <t>12M063</t>
  </si>
  <si>
    <t>Prostatites aigües et orchites, niveau 3</t>
  </si>
  <si>
    <t>477612M064</t>
  </si>
  <si>
    <t>12M064</t>
  </si>
  <si>
    <t>Prostatites aigües et orchites, niveau 4</t>
  </si>
  <si>
    <t>477712M06T</t>
  </si>
  <si>
    <t>12M06T</t>
  </si>
  <si>
    <t>Prostatites aigües et orchites, très courte durée</t>
  </si>
  <si>
    <t>477812M071</t>
  </si>
  <si>
    <t>12M071</t>
  </si>
  <si>
    <t>Autres infections et inflammations de l'appareil génital masculin, niveau 1</t>
  </si>
  <si>
    <t>477912M072</t>
  </si>
  <si>
    <t>12M072</t>
  </si>
  <si>
    <t>Autres infections et inflammations de l'appareil génital masculin, niveau 2</t>
  </si>
  <si>
    <t>478012M073</t>
  </si>
  <si>
    <t>12M073</t>
  </si>
  <si>
    <t>Autres infections et inflammations de l'appareil génital masculin, niveau 3</t>
  </si>
  <si>
    <t>478212M07T</t>
  </si>
  <si>
    <t>12M07T</t>
  </si>
  <si>
    <t>Autres infections et inflammations de l'appareil génital masculin, très courte durée</t>
  </si>
  <si>
    <t>478312M08Z</t>
  </si>
  <si>
    <t>12M08Z</t>
  </si>
  <si>
    <t>Explorations et surveillance des affections de l'appareil génital masculin</t>
  </si>
  <si>
    <t>478412M09Z</t>
  </si>
  <si>
    <t>12M09Z</t>
  </si>
  <si>
    <t>Symptômes et autres recours aux soins de la CMD 12</t>
  </si>
  <si>
    <t>478512M04T</t>
  </si>
  <si>
    <t>12M04T</t>
  </si>
  <si>
    <t>Hypertrophie prostatique bénigne, très courte durée</t>
  </si>
  <si>
    <t>478612M05T</t>
  </si>
  <si>
    <t>12M05T</t>
  </si>
  <si>
    <t>Autres affections de l'appareil génital masculin, très courte durée</t>
  </si>
  <si>
    <t>480013C17J</t>
  </si>
  <si>
    <t>13C17J</t>
  </si>
  <si>
    <t>Cervicocystopexie, en ambulatoire</t>
  </si>
  <si>
    <t>492213C031</t>
  </si>
  <si>
    <t>13C031</t>
  </si>
  <si>
    <t>Hystérectomies, niveau 1</t>
  </si>
  <si>
    <t>492313C032</t>
  </si>
  <si>
    <t>13C032</t>
  </si>
  <si>
    <t>Hystérectomies, niveau 2</t>
  </si>
  <si>
    <t>492413C033</t>
  </si>
  <si>
    <t>13C033</t>
  </si>
  <si>
    <t>Hystérectomies, niveau 3</t>
  </si>
  <si>
    <t>492613C041</t>
  </si>
  <si>
    <t>13C041</t>
  </si>
  <si>
    <t>Interventions réparatrices sur l'appareil génital féminin, niveau 1</t>
  </si>
  <si>
    <t>492713C042</t>
  </si>
  <si>
    <t>13C042</t>
  </si>
  <si>
    <t>Interventions réparatrices sur l'appareil génital féminin, niveau 2</t>
  </si>
  <si>
    <t>492813C043</t>
  </si>
  <si>
    <t>13C043</t>
  </si>
  <si>
    <t>Interventions réparatrices sur l'appareil génital féminin, niveau 3</t>
  </si>
  <si>
    <t>493013C051</t>
  </si>
  <si>
    <t>13C051</t>
  </si>
  <si>
    <t>Interventions sur le système utéroannexiel pour tumeurs malignes, niveau 1</t>
  </si>
  <si>
    <t>493113C052</t>
  </si>
  <si>
    <t>13C052</t>
  </si>
  <si>
    <t>Interventions sur le système utéroannexiel pour tumeurs malignes, niveau 2</t>
  </si>
  <si>
    <t>493213C053</t>
  </si>
  <si>
    <t>13C053</t>
  </si>
  <si>
    <t>Interventions sur le système utéroannexiel pour tumeurs malignes, niveau 3</t>
  </si>
  <si>
    <t>493413C061</t>
  </si>
  <si>
    <t>13C061</t>
  </si>
  <si>
    <t>Interruptions tubaires, niveau 1</t>
  </si>
  <si>
    <t>493513C062</t>
  </si>
  <si>
    <t>13C062</t>
  </si>
  <si>
    <t>Interruptions tubaires, niveau 2</t>
  </si>
  <si>
    <t>493813C06J</t>
  </si>
  <si>
    <t>13C06J</t>
  </si>
  <si>
    <t>Interruptions tubaires, en ambulatoire</t>
  </si>
  <si>
    <t>493913C071</t>
  </si>
  <si>
    <t>13C071</t>
  </si>
  <si>
    <t>Interventions sur le système utéroannexiel pour des affections non malignes, autres que les interruptions tubaires, niveau 1</t>
  </si>
  <si>
    <t>494013C072</t>
  </si>
  <si>
    <t>13C072</t>
  </si>
  <si>
    <t>Interventions sur le système utéroannexiel pour des affections non malignes, autres que les interruptions tubaires, niveau 2</t>
  </si>
  <si>
    <t>494113C073</t>
  </si>
  <si>
    <t>13C073</t>
  </si>
  <si>
    <t>Interventions sur le système utéroannexiel pour des affections non malignes, autres que les interruptions tubaires, niveau 3</t>
  </si>
  <si>
    <t>494313C07J</t>
  </si>
  <si>
    <t>13C07J</t>
  </si>
  <si>
    <t>Interventions sur le système utéroannexiel pour des affections non malignes, autres que les interruptions tubaires, en ambulatoire</t>
  </si>
  <si>
    <t>494413C081</t>
  </si>
  <si>
    <t>13C081</t>
  </si>
  <si>
    <t>Interventions sur la vulve, le vagin ou le col utérin, niveau 1</t>
  </si>
  <si>
    <t>494513C082</t>
  </si>
  <si>
    <t>13C082</t>
  </si>
  <si>
    <t>Interventions sur la vulve, le vagin ou le col utérin, niveau 2</t>
  </si>
  <si>
    <t>494613C083</t>
  </si>
  <si>
    <t>13C083</t>
  </si>
  <si>
    <t>Interventions sur la vulve, le vagin ou le col utérin, niveau 3</t>
  </si>
  <si>
    <t>494813C08J</t>
  </si>
  <si>
    <t>13C08J</t>
  </si>
  <si>
    <t>Interventions sur la vulve, le vagin ou le col utérin, en ambulatoire</t>
  </si>
  <si>
    <t>494913C091</t>
  </si>
  <si>
    <t>13C091</t>
  </si>
  <si>
    <t>Laparoscopies ou coelioscopies diagnostiques, niveau 1</t>
  </si>
  <si>
    <t>495013C092</t>
  </si>
  <si>
    <t>13C092</t>
  </si>
  <si>
    <t>Laparoscopies ou coelioscopies diagnostiques, niveau 2</t>
  </si>
  <si>
    <t>495113C093</t>
  </si>
  <si>
    <t>13C093</t>
  </si>
  <si>
    <t>Laparoscopies ou coelioscopies diagnostiques, niveau 3</t>
  </si>
  <si>
    <t>495313C09T</t>
  </si>
  <si>
    <t>13C09T</t>
  </si>
  <si>
    <t>Laparoscopies ou coelioscopies diagnostiques, très courte durée</t>
  </si>
  <si>
    <t>495413C101</t>
  </si>
  <si>
    <t>13C101</t>
  </si>
  <si>
    <t>Ligatures tubaires par laparoscopie ou coelioscopie, niveau 1</t>
  </si>
  <si>
    <t>495913C111</t>
  </si>
  <si>
    <t>13C111</t>
  </si>
  <si>
    <t>Dilatations et curetages, conisations pour tumeurs malignes, niveau 1</t>
  </si>
  <si>
    <t>496313C11J</t>
  </si>
  <si>
    <t>13C11J</t>
  </si>
  <si>
    <t>Dilatations et curetages, conisations pour tumeurs malignes, en ambulatoire</t>
  </si>
  <si>
    <t>496413C121</t>
  </si>
  <si>
    <t>13C121</t>
  </si>
  <si>
    <t>Dilatations et curetages, conisations pour affections non malignes, niveau 1</t>
  </si>
  <si>
    <t>496813C12J</t>
  </si>
  <si>
    <t>13C12J</t>
  </si>
  <si>
    <t>Dilatations et curetages, conisations pour affections non malignes, en ambulatoire</t>
  </si>
  <si>
    <t>496913C131</t>
  </si>
  <si>
    <t>13C131</t>
  </si>
  <si>
    <t>Autres interventions sur l'appareil génital féminin, niveau 1</t>
  </si>
  <si>
    <t>497013C132</t>
  </si>
  <si>
    <t>13C132</t>
  </si>
  <si>
    <t>Autres interventions sur l'appareil génital féminin, niveau 2</t>
  </si>
  <si>
    <t>497113C133</t>
  </si>
  <si>
    <t>13C133</t>
  </si>
  <si>
    <t>Autres interventions sur l'appareil génital féminin, niveau 3</t>
  </si>
  <si>
    <t>497213C134</t>
  </si>
  <si>
    <t>13C134</t>
  </si>
  <si>
    <t>Autres interventions sur l'appareil génital féminin, niveau 4</t>
  </si>
  <si>
    <t>497313C13T</t>
  </si>
  <si>
    <t>13C13T</t>
  </si>
  <si>
    <t>Autres interventions sur l'appareil génital féminin, très courte durée</t>
  </si>
  <si>
    <t>497413C141</t>
  </si>
  <si>
    <t>13C141</t>
  </si>
  <si>
    <t>Exentérations pelviennes, hystérectomies élargies ou vulvectomies pour tumeurs malignes, niveau 1</t>
  </si>
  <si>
    <t>497513C142</t>
  </si>
  <si>
    <t>13C142</t>
  </si>
  <si>
    <t>Exentérations pelviennes, hystérectomies élargies ou vulvectomies pour tumeurs malignes, niveau 2</t>
  </si>
  <si>
    <t>497613C143</t>
  </si>
  <si>
    <t>13C143</t>
  </si>
  <si>
    <t>Exentérations pelviennes, hystérectomies élargies ou vulvectomies pour tumeurs malignes, niveau 3</t>
  </si>
  <si>
    <t>497713C144</t>
  </si>
  <si>
    <t>13C144</t>
  </si>
  <si>
    <t>Exentérations pelviennes, hystérectomies élargies ou vulvectomies pour tumeurs malignes, niveau 4</t>
  </si>
  <si>
    <t>497813C151</t>
  </si>
  <si>
    <t>13C151</t>
  </si>
  <si>
    <t>Exentérations pelviennes, hystérectomies élargies ou vulvectomies pour affections non malignes, niveau 1</t>
  </si>
  <si>
    <t>497913C152</t>
  </si>
  <si>
    <t>13C152</t>
  </si>
  <si>
    <t>Exentérations pelviennes, hystérectomies élargies ou vulvectomies pour affections non malignes, niveau 2</t>
  </si>
  <si>
    <t>498013C153</t>
  </si>
  <si>
    <t>13C153</t>
  </si>
  <si>
    <t>Exentérations pelviennes, hystérectomies élargies ou vulvectomies pour affections non malignes, niveau 3</t>
  </si>
  <si>
    <t>498213C16J</t>
  </si>
  <si>
    <t>13C16J</t>
  </si>
  <si>
    <t>Prélèvements d'ovocytes, en ambulatoire</t>
  </si>
  <si>
    <t>498313C171</t>
  </si>
  <si>
    <t>13C171</t>
  </si>
  <si>
    <t>Cervicocystopexie, niveau 1</t>
  </si>
  <si>
    <t>498413C172</t>
  </si>
  <si>
    <t>13C172</t>
  </si>
  <si>
    <t>Cervicocystopexie, niveau 2</t>
  </si>
  <si>
    <t>498713C12J</t>
  </si>
  <si>
    <t>498813C04J</t>
  </si>
  <si>
    <t>13C04J</t>
  </si>
  <si>
    <t>Interventions réparatrices sur l'appareil génital féminin, en ambulatoire</t>
  </si>
  <si>
    <t>498913C16J</t>
  </si>
  <si>
    <t>499013C181</t>
  </si>
  <si>
    <t>13C181</t>
  </si>
  <si>
    <t>Myomectomies de l'utérus, niveau 1</t>
  </si>
  <si>
    <t>499113C182</t>
  </si>
  <si>
    <t>13C182</t>
  </si>
  <si>
    <t>Myomectomies de l'utérus, niveau 2</t>
  </si>
  <si>
    <t>499413C191</t>
  </si>
  <si>
    <t>13C191</t>
  </si>
  <si>
    <t>Interventions pour stérilité ou motifs de soins liés à la reproduction, niveau 1</t>
  </si>
  <si>
    <t>499813C19J</t>
  </si>
  <si>
    <t>13C19J</t>
  </si>
  <si>
    <t>Interventions pour stérilité ou motifs de soins liés à la reproduction, en ambulatoire</t>
  </si>
  <si>
    <t>499913C201</t>
  </si>
  <si>
    <t>13C201</t>
  </si>
  <si>
    <t>Exérèses ou destructions de lésions du col de l'utérus sauf conisations, niveau 1</t>
  </si>
  <si>
    <t>500313C20J</t>
  </si>
  <si>
    <t>13C20J</t>
  </si>
  <si>
    <t>Exérèses ou destructions de lésions du col de l'utérus sauf conisations, en ambulatoire</t>
  </si>
  <si>
    <t>500413C10J</t>
  </si>
  <si>
    <t>13C10J</t>
  </si>
  <si>
    <t>Ligatures tubaires par laparoscopie ou coelioscopie, en ambulatoire</t>
  </si>
  <si>
    <t>520513K02Z</t>
  </si>
  <si>
    <t>13K02Z</t>
  </si>
  <si>
    <t>Endoscopies génito-urinaires thérapeutiques et anesthésie : séjours de la CMD 13 et de moins de 2 jours</t>
  </si>
  <si>
    <t>520613K03Z</t>
  </si>
  <si>
    <t>13K03Z</t>
  </si>
  <si>
    <t>Séjours de la CMD 13 comprenant une endoscopie génito-urinaire thérapeutique sans anesthésie : séjours de moins de 2 jours</t>
  </si>
  <si>
    <t>520713K04Z</t>
  </si>
  <si>
    <t>13K04Z</t>
  </si>
  <si>
    <t>Endoscopies génito-urinaires diagnostiques et anesthésie : séjours de la CMD 13 et de moins de 2 jours</t>
  </si>
  <si>
    <t>520813K05Z</t>
  </si>
  <si>
    <t>13K05Z</t>
  </si>
  <si>
    <t>Endoscopies génito-urinaires diagnostiques sans anesthésie : séjours de la CMD 13 et de moins de 2 jours</t>
  </si>
  <si>
    <t>520913K06J</t>
  </si>
  <si>
    <t>13K06J</t>
  </si>
  <si>
    <t>Affections de l'appareil génital féminin sans acte opératoire de la CMD 13, avec anesthésie, en ambulatoire</t>
  </si>
  <si>
    <t>521013M031</t>
  </si>
  <si>
    <t>13M031</t>
  </si>
  <si>
    <t>Tumeurs malignes de l'appareil génital féminin, niveau 1</t>
  </si>
  <si>
    <t>521113M032</t>
  </si>
  <si>
    <t>13M032</t>
  </si>
  <si>
    <t>Tumeurs malignes de l'appareil génital féminin, niveau 2</t>
  </si>
  <si>
    <t>521213M033</t>
  </si>
  <si>
    <t>13M033</t>
  </si>
  <si>
    <t>Tumeurs malignes de l'appareil génital féminin, niveau 3</t>
  </si>
  <si>
    <t>521313M034</t>
  </si>
  <si>
    <t>13M034</t>
  </si>
  <si>
    <t>Tumeurs malignes de l'appareil génital féminin, niveau 4</t>
  </si>
  <si>
    <t>521413M03T</t>
  </si>
  <si>
    <t>13M03T</t>
  </si>
  <si>
    <t>Tumeurs malignes de l'appareil génital féminin, très courte durée</t>
  </si>
  <si>
    <t>521513M041</t>
  </si>
  <si>
    <t>13M041</t>
  </si>
  <si>
    <t>Autres affections de l'appareil génital féminin, niveau 1</t>
  </si>
  <si>
    <t>521613M042</t>
  </si>
  <si>
    <t>13M042</t>
  </si>
  <si>
    <t>Autres affections de l'appareil génital féminin, niveau 2</t>
  </si>
  <si>
    <t>521713M043</t>
  </si>
  <si>
    <t>13M043</t>
  </si>
  <si>
    <t>Autres affections de l'appareil génital féminin, niveau 3</t>
  </si>
  <si>
    <t>521913M04T</t>
  </si>
  <si>
    <t>13M04T</t>
  </si>
  <si>
    <t>Autres affections de l'appareil génital féminin, très courte durée</t>
  </si>
  <si>
    <t>522013M051</t>
  </si>
  <si>
    <t>13M051</t>
  </si>
  <si>
    <t>Infections de l'utérus et de ses annexes, niveau 1</t>
  </si>
  <si>
    <t>522113M052</t>
  </si>
  <si>
    <t>13M052</t>
  </si>
  <si>
    <t>Infections de l'utérus et de ses annexes, niveau 2</t>
  </si>
  <si>
    <t>522213M053</t>
  </si>
  <si>
    <t>13M053</t>
  </si>
  <si>
    <t>Infections de l'utérus et de ses annexes, niveau 3</t>
  </si>
  <si>
    <t>522413M061</t>
  </si>
  <si>
    <t>13M061</t>
  </si>
  <si>
    <t>Autres infections de l'appareil génital féminin, niveau 1</t>
  </si>
  <si>
    <t>522513M062</t>
  </si>
  <si>
    <t>13M062</t>
  </si>
  <si>
    <t>Autres infections de l'appareil génital féminin, niveau 2</t>
  </si>
  <si>
    <t>522813M071</t>
  </si>
  <si>
    <t>13M071</t>
  </si>
  <si>
    <t>Autres tumeurs de l'appareil génital féminin, niveau 1</t>
  </si>
  <si>
    <t>522913M072</t>
  </si>
  <si>
    <t>13M072</t>
  </si>
  <si>
    <t>Autres tumeurs de l'appareil génital féminin, niveau 2</t>
  </si>
  <si>
    <t>523213M081</t>
  </si>
  <si>
    <t>13M081</t>
  </si>
  <si>
    <t>Assistance médicale à la procréation, niveau 1</t>
  </si>
  <si>
    <t>523613M09Z</t>
  </si>
  <si>
    <t>13M09Z</t>
  </si>
  <si>
    <t>Explorations et surveillance gynécologiques</t>
  </si>
  <si>
    <t>523713M10Z</t>
  </si>
  <si>
    <t>13M10Z</t>
  </si>
  <si>
    <t>Autres symptômes et recours aux soins de la CMD 13</t>
  </si>
  <si>
    <t>523813M06T</t>
  </si>
  <si>
    <t>13M06T</t>
  </si>
  <si>
    <t>Autres infections de l'appareil génital féminin, très courte durée</t>
  </si>
  <si>
    <t>531014C04T</t>
  </si>
  <si>
    <t>14C04T</t>
  </si>
  <si>
    <t>Affections du post-partum ou du post abortum avec intervention chirurgicale, très courte durée</t>
  </si>
  <si>
    <t>531114C04Z</t>
  </si>
  <si>
    <t>14C04Z</t>
  </si>
  <si>
    <t>Affections du post-partum ou du post abortum avec intervention chirurgicale</t>
  </si>
  <si>
    <t>531214C05J</t>
  </si>
  <si>
    <t>14C05J</t>
  </si>
  <si>
    <t>Avortements avec aspiration ou curetage ou hystérotomie, en ambulatoire</t>
  </si>
  <si>
    <t>531314C05Z</t>
  </si>
  <si>
    <t>14C05Z</t>
  </si>
  <si>
    <t>Avortements avec aspiration ou curetage ou hystérotomie</t>
  </si>
  <si>
    <t>531414C03A</t>
  </si>
  <si>
    <t>14C03A</t>
  </si>
  <si>
    <t>Accouchements uniques par voie basse avec autres interventions, sans complication significative</t>
  </si>
  <si>
    <t>531914C06B</t>
  </si>
  <si>
    <t>14C06B</t>
  </si>
  <si>
    <t>Césariennes avec naissance d'un mort-né, avec autres complications</t>
  </si>
  <si>
    <t>532214C07A</t>
  </si>
  <si>
    <t>14C07A</t>
  </si>
  <si>
    <t>Césariennes pour grossesse multiple, sans complication significative</t>
  </si>
  <si>
    <t>532314C07B</t>
  </si>
  <si>
    <t>14C07B</t>
  </si>
  <si>
    <t>Césariennes pour grossesse multiple, avec autres complications</t>
  </si>
  <si>
    <t>532414C07C</t>
  </si>
  <si>
    <t>14C07C</t>
  </si>
  <si>
    <t>Césariennes pour grossesse multiple, avec complications majeures</t>
  </si>
  <si>
    <t>532514C07D</t>
  </si>
  <si>
    <t>14C07D</t>
  </si>
  <si>
    <t>Césariennes pour grossesse multiple, avec complications sévères</t>
  </si>
  <si>
    <t>532614C08A</t>
  </si>
  <si>
    <t>14C08A</t>
  </si>
  <si>
    <t>Césariennes pour grossesse unique, sans complication significative</t>
  </si>
  <si>
    <t>532714C08B</t>
  </si>
  <si>
    <t>14C08B</t>
  </si>
  <si>
    <t>Césariennes pour grossesse unique, avec autres complications</t>
  </si>
  <si>
    <t>532814C08C</t>
  </si>
  <si>
    <t>14C08C</t>
  </si>
  <si>
    <t>Césariennes pour grossesse unique, avec complications majeures</t>
  </si>
  <si>
    <t>532914C08D</t>
  </si>
  <si>
    <t>14C08D</t>
  </si>
  <si>
    <t>Césariennes pour grossesse unique, avec complications sévères</t>
  </si>
  <si>
    <t>533014C09A</t>
  </si>
  <si>
    <t>14C09A</t>
  </si>
  <si>
    <t>Grossesses ectopiques avec intervention chirurgicale, sans complication significative</t>
  </si>
  <si>
    <t>533114C09B</t>
  </si>
  <si>
    <t>14C09B</t>
  </si>
  <si>
    <t>Grossesses ectopiques avec intervention chirurgicale, avec complications</t>
  </si>
  <si>
    <t>533214C10T</t>
  </si>
  <si>
    <t>14C10T</t>
  </si>
  <si>
    <t>Affections de l'ante partum avec intervention chirurgicale, très courte durée</t>
  </si>
  <si>
    <t>533314C10Z</t>
  </si>
  <si>
    <t>14C10Z</t>
  </si>
  <si>
    <t>Affections de l'ante partum avec intervention chirurgicale</t>
  </si>
  <si>
    <t>546014M02T</t>
  </si>
  <si>
    <t>14M02T</t>
  </si>
  <si>
    <t>Affections médicales du post-partum ou du post-abortum, très courte durée</t>
  </si>
  <si>
    <t>546914Z04T</t>
  </si>
  <si>
    <t>14Z04T</t>
  </si>
  <si>
    <t>Avortements sans aspiration, ni curetage, ni hystérotomie, très courte durée</t>
  </si>
  <si>
    <t>547014Z04Z</t>
  </si>
  <si>
    <t>14Z04Z</t>
  </si>
  <si>
    <t>Avortements sans aspiration, ni curetage, ni hystérotomie</t>
  </si>
  <si>
    <t>547214Z06T</t>
  </si>
  <si>
    <t>14Z06T</t>
  </si>
  <si>
    <t>Menaces d'avortement, très courte durée</t>
  </si>
  <si>
    <t>547314Z06Z</t>
  </si>
  <si>
    <t>14Z06Z</t>
  </si>
  <si>
    <t>Menaces d'avortement</t>
  </si>
  <si>
    <t>547514M02A</t>
  </si>
  <si>
    <t>14M02A</t>
  </si>
  <si>
    <t>Affections médicales du post-partum ou du post-abortum, sans complication significative</t>
  </si>
  <si>
    <t>547614M02B</t>
  </si>
  <si>
    <t>14M02B</t>
  </si>
  <si>
    <t>Affections médicales du post-partum ou du post-abortum, avec complications</t>
  </si>
  <si>
    <t>547714M03A</t>
  </si>
  <si>
    <t>14M03A</t>
  </si>
  <si>
    <t>Affections de l'ante partum sans intervention chirurgicale, sans complication significative</t>
  </si>
  <si>
    <t>547814M03B</t>
  </si>
  <si>
    <t>14M03B</t>
  </si>
  <si>
    <t>Affections de l'ante partum sans intervention chirurgicale, avec autres complications</t>
  </si>
  <si>
    <t>547914M03C</t>
  </si>
  <si>
    <t>14M03C</t>
  </si>
  <si>
    <t>Affections de l'ante partum sans intervention chirurgicale, avec complications majeures</t>
  </si>
  <si>
    <t>548014M03D</t>
  </si>
  <si>
    <t>14M03D</t>
  </si>
  <si>
    <t>Affections de l'ante partum sans intervention chirurgicale, avec complications sévères</t>
  </si>
  <si>
    <t>548114M03T</t>
  </si>
  <si>
    <t>14M03T</t>
  </si>
  <si>
    <t>Affections de l'ante partum sans intervention chirurgicale, très courte durée</t>
  </si>
  <si>
    <t>548214Z09Z</t>
  </si>
  <si>
    <t>14Z09Z</t>
  </si>
  <si>
    <t>Accouchements hors de l'établissement</t>
  </si>
  <si>
    <t>548314Z10A</t>
  </si>
  <si>
    <t>14Z10A</t>
  </si>
  <si>
    <t>Accouchements par voie basse avec naissance d'un mort-né, sans complication significative</t>
  </si>
  <si>
    <t>548414Z10B</t>
  </si>
  <si>
    <t>14Z10B</t>
  </si>
  <si>
    <t>Accouchements voie basse avec naissance d'un mort-né, avec complications</t>
  </si>
  <si>
    <t>548514Z10T</t>
  </si>
  <si>
    <t>14Z10T</t>
  </si>
  <si>
    <t>Accouchements par voie basse avec naissance d'un mort-né, très courte durée</t>
  </si>
  <si>
    <t>548614Z11A</t>
  </si>
  <si>
    <t>14Z11A</t>
  </si>
  <si>
    <t>Accouchements multiples par voie basse chez une primipare, sans complication significative</t>
  </si>
  <si>
    <t>548714Z11B</t>
  </si>
  <si>
    <t>14Z11B</t>
  </si>
  <si>
    <t>Accouchements multiples par voie basse chez une primipare, avec complications</t>
  </si>
  <si>
    <t>548814Z12A</t>
  </si>
  <si>
    <t>14Z12A</t>
  </si>
  <si>
    <t>Accouchements multiples par voie basse chez une multipare, sans complication significative</t>
  </si>
  <si>
    <t>548914Z12B</t>
  </si>
  <si>
    <t>14Z12B</t>
  </si>
  <si>
    <t>Accouchements multiples par voie basse chez une multipare, avec complications</t>
  </si>
  <si>
    <t>549014Z13A</t>
  </si>
  <si>
    <t>14Z13A</t>
  </si>
  <si>
    <t>Accouchements uniques par voie basse chez une primipare, sans complication significative</t>
  </si>
  <si>
    <t>549114Z13B</t>
  </si>
  <si>
    <t>14Z13B</t>
  </si>
  <si>
    <t>Accouchements uniques par voie basse chez une primipare, avec autres complications</t>
  </si>
  <si>
    <t>549214Z13C</t>
  </si>
  <si>
    <t>14Z13C</t>
  </si>
  <si>
    <t>Accouchements uniques par voie basse chez une primipare, avec complications majeures</t>
  </si>
  <si>
    <t>549314Z13D</t>
  </si>
  <si>
    <t>14Z13D</t>
  </si>
  <si>
    <t>Accouchements uniques par voie basse chez une primipare, avec complications sévères</t>
  </si>
  <si>
    <t>549414Z13T</t>
  </si>
  <si>
    <t>14Z13T</t>
  </si>
  <si>
    <t>Accouchements uniques par voie basse chez une primipare, très courte durée</t>
  </si>
  <si>
    <t>549514Z14A</t>
  </si>
  <si>
    <t>14Z14A</t>
  </si>
  <si>
    <t>Accouchements uniques par voie basse chez une multipare, sans complication significative</t>
  </si>
  <si>
    <t>549614Z14B</t>
  </si>
  <si>
    <t>14Z14B</t>
  </si>
  <si>
    <t>Accouchements uniques par voie basse chez une multipare, avec autres complications</t>
  </si>
  <si>
    <t>549714Z14C</t>
  </si>
  <si>
    <t>14Z14C</t>
  </si>
  <si>
    <t>Accouchements uniques par voie basse chez une multipare, avec complications majeures</t>
  </si>
  <si>
    <t>549814Z14D</t>
  </si>
  <si>
    <t>14Z14D</t>
  </si>
  <si>
    <t>Accouchements uniques par voie basse chez une multipare, avec complications sévères</t>
  </si>
  <si>
    <t>549914Z14T</t>
  </si>
  <si>
    <t>14Z14T</t>
  </si>
  <si>
    <t>Accouchements uniques par voie basse chez une multipare, très courte durée</t>
  </si>
  <si>
    <t>550014Z15Z</t>
  </si>
  <si>
    <t>14Z15Z</t>
  </si>
  <si>
    <t>Grossesses ectopiques sans intervention chirurgicale</t>
  </si>
  <si>
    <t>550114Z16T</t>
  </si>
  <si>
    <t>14Z16T</t>
  </si>
  <si>
    <t>Faux travail et menaces d'accouchements prématurés, très courte durée</t>
  </si>
  <si>
    <t>550214Z16Z</t>
  </si>
  <si>
    <t>14Z16Z</t>
  </si>
  <si>
    <t>Faux travail et menaces d'accouchements prématurés</t>
  </si>
  <si>
    <t>583715C02A</t>
  </si>
  <si>
    <t>15C02A</t>
  </si>
  <si>
    <t>Interventions majeures sur l'appareil digestif, groupes nouveau-nés 1 à 7, sans complication significative</t>
  </si>
  <si>
    <t>583815C03A</t>
  </si>
  <si>
    <t>15C03A</t>
  </si>
  <si>
    <t>Interventions majeures sur l'appareil cardiovasculaire, groupes nouveau-nés 1 à 7, sans complication significative</t>
  </si>
  <si>
    <t>583915C04A</t>
  </si>
  <si>
    <t>15C04A</t>
  </si>
  <si>
    <t>Autres interventions chirurgicales, groupes nouveau-nés 1 à 7, sans complication significative</t>
  </si>
  <si>
    <t>584015C05A</t>
  </si>
  <si>
    <t>15C05A</t>
  </si>
  <si>
    <t>Interventions chirurgicales, groupes nouveau-nés 8 à 9, sans complication significative</t>
  </si>
  <si>
    <t>584115C06A</t>
  </si>
  <si>
    <t>15C06A</t>
  </si>
  <si>
    <t>Interventions chirurgicales, groupe nouveau-nés 10, sans complication significative</t>
  </si>
  <si>
    <t>590015M02Z</t>
  </si>
  <si>
    <t>15M02Z</t>
  </si>
  <si>
    <t>Transferts précoces de nouveau-nés vers un autre établissement MCO</t>
  </si>
  <si>
    <t>590115M03E</t>
  </si>
  <si>
    <t>15M03E</t>
  </si>
  <si>
    <t>Décès précoces de nouveau-nés</t>
  </si>
  <si>
    <t>590215M04E</t>
  </si>
  <si>
    <t>15M04E</t>
  </si>
  <si>
    <t>Décès tardifs de nouveau-nés</t>
  </si>
  <si>
    <t>590315M05A</t>
  </si>
  <si>
    <t>15M05A</t>
  </si>
  <si>
    <t>Nouveau-nés de 3300g et âge gestationnel de 40 SA et assimilés (groupe nouveau-nés 1), sans problème significatif</t>
  </si>
  <si>
    <t>590415M05B</t>
  </si>
  <si>
    <t>15M05B</t>
  </si>
  <si>
    <t>Nouveau-nés de 3300g et âge gestationnel de 40 SA et assimilés (groupe nouveau-nés 1), avec autre problème significatif</t>
  </si>
  <si>
    <t>590515M05C</t>
  </si>
  <si>
    <t>15M05C</t>
  </si>
  <si>
    <t>Nouveau-nés de 3300g et âge gestationnel de 40 SA et assimilés (groupe nouveau-nés 1), avec problème sévère</t>
  </si>
  <si>
    <t>590615M05D</t>
  </si>
  <si>
    <t>15M05D</t>
  </si>
  <si>
    <t>Nouveau-nés de 3300g et âge gestationnel de 40 SA et assimilés (groupe nouveau-nés 1), avec problème majeur</t>
  </si>
  <si>
    <t>590715M06A</t>
  </si>
  <si>
    <t>15M06A</t>
  </si>
  <si>
    <t>Nouveau-nés de 2400g et âge gestationnel de 38 SA et assimilés (groupe nouveau-nés 2), sans problème significatif</t>
  </si>
  <si>
    <t>590815M06B</t>
  </si>
  <si>
    <t>15M06B</t>
  </si>
  <si>
    <t>Nouveau-nés de 2400g et âge gestationnel de 38 SA et assimilés (groupe nouveau-nés 2), avec autre problème significatif</t>
  </si>
  <si>
    <t>590915M06C</t>
  </si>
  <si>
    <t>15M06C</t>
  </si>
  <si>
    <t>Nouveau-nés de 2400g et âge gestationnel de 38 SA et assimilés (groupe nouveau-nés 2), avec problème sévère</t>
  </si>
  <si>
    <t>591015M06D</t>
  </si>
  <si>
    <t>15M06D</t>
  </si>
  <si>
    <t>Nouveau-nés de 2400g et âge gestationnel de 38 SA et assimilés (groupe nouveau-nés 2), avec problème majeur</t>
  </si>
  <si>
    <t>591115M07A</t>
  </si>
  <si>
    <t>15M07A</t>
  </si>
  <si>
    <t>Nouveau-nés de 2200g et âge gestationnel de 37 SA et assimilés (groupe nouveau-nés 3), sans problème significatif</t>
  </si>
  <si>
    <t>591215M07B</t>
  </si>
  <si>
    <t>15M07B</t>
  </si>
  <si>
    <t>Nouveau-nés de 2200g et âge gestationnel de 37 SA et assimilés (groupe nouveau-nés 3), avec autre problème significatif</t>
  </si>
  <si>
    <t>591315M07C</t>
  </si>
  <si>
    <t>15M07C</t>
  </si>
  <si>
    <t>Nouveau-nés de 2200g et âge gestationnel de 37 SA et assimilés (groupe nouveau-nés 3), avec problème majeur ou sévère</t>
  </si>
  <si>
    <t>591415M08A</t>
  </si>
  <si>
    <t>15M08A</t>
  </si>
  <si>
    <t>Nouveau-nés de 2000g et âge gestationnel de 37 SA et assimilés (groupe nouveau-nés 4), sans problème significatif</t>
  </si>
  <si>
    <t>591515M08B</t>
  </si>
  <si>
    <t>15M08B</t>
  </si>
  <si>
    <t>Nouveau-nés de 2000g et âge gestationnel de 37 SA et assimilés (groupe nouveau-nés 4), avec autre problème significatif</t>
  </si>
  <si>
    <t>591615M08C</t>
  </si>
  <si>
    <t>15M08C</t>
  </si>
  <si>
    <t>Nouveau-nés de 2000g et âge gestationnel de 37 SA et assimilés (groupe nouveau-nés 4), avec problème majeur ou sévère</t>
  </si>
  <si>
    <t>591715M09A</t>
  </si>
  <si>
    <t>15M09A</t>
  </si>
  <si>
    <t>Nouveau-nés de 1800g et âge gestationnel de 36 SA et assimilés (groupe nouveau-nés 5), sans problème significatif</t>
  </si>
  <si>
    <t>591815M09B</t>
  </si>
  <si>
    <t>15M09B</t>
  </si>
  <si>
    <t>Nouveau-nés de 1800g et âge gestationnel de 36 SA et assimilés (groupe nouveau-nés 5), avec autre problème significatif</t>
  </si>
  <si>
    <t>591915M09C</t>
  </si>
  <si>
    <t>15M09C</t>
  </si>
  <si>
    <t>Nouveau-nés de 1800g et âge gestationnel de 36 SA et assimilés (groupe nouveau-nés 5), avec problème majeur ou sévère</t>
  </si>
  <si>
    <t>592015M10A</t>
  </si>
  <si>
    <t>15M10A</t>
  </si>
  <si>
    <t>Nouveau-nés de 1700g et âge gestationnel de 35 SA et assimilés (groupe nouveau-nés 6), sans problème significatif</t>
  </si>
  <si>
    <t>592115M10B</t>
  </si>
  <si>
    <t>15M10B</t>
  </si>
  <si>
    <t>Nouveau-nés de 1700g et âge gestationnel de 35 SA et assimilés (groupe nouveau-nés 6), avec autre problème significatif</t>
  </si>
  <si>
    <t>592215M10C</t>
  </si>
  <si>
    <t>15M10C</t>
  </si>
  <si>
    <t>Nouveau-nés de 1700g et âge gestationnel de 35 SA et assimilés (groupe nouveau-nés 6), avec problème majeur ou sévère</t>
  </si>
  <si>
    <t>592315M11A</t>
  </si>
  <si>
    <t>15M11A</t>
  </si>
  <si>
    <t>Nouveau-nés de 1500g et âge gestationnel de 33 SA et assimilés (groupe nouveau-nés 7), sans problème significatif</t>
  </si>
  <si>
    <t>592415M11B</t>
  </si>
  <si>
    <t>15M11B</t>
  </si>
  <si>
    <t>Nouveau-nés de 1500g et âge gestationnel de 33 SA et assimilés (groupe nouveau-nés 7), avec autre problème significatif</t>
  </si>
  <si>
    <t>592515M11C</t>
  </si>
  <si>
    <t>15M11C</t>
  </si>
  <si>
    <t>Nouveau-nés de 1500g et âge gestationnel de 33 SA et assimilés (groupe nouveau-nés 7), avec problème majeur ou sévère</t>
  </si>
  <si>
    <t>592615M12A</t>
  </si>
  <si>
    <t>15M12A</t>
  </si>
  <si>
    <t>Nouveau-nés de 1300g et âge gestationnel de 32 SA et assimilés (groupe nouveau-nés 8), sans problème significatif</t>
  </si>
  <si>
    <t>592715M12B</t>
  </si>
  <si>
    <t>15M12B</t>
  </si>
  <si>
    <t>Nouveau-nés de 1300g et âge gestationnel de 32 SA et assimilés (groupe nouveau-nés 8), avec problème significatif</t>
  </si>
  <si>
    <t>592815M13A</t>
  </si>
  <si>
    <t>15M13A</t>
  </si>
  <si>
    <t>Nouveau-nés de 1100g et âge gestationnel de 30 SA et assimilés (groupe nouveau-nés 9), sans problème significatif</t>
  </si>
  <si>
    <t>592915M13B</t>
  </si>
  <si>
    <t>15M13B</t>
  </si>
  <si>
    <t>Nouveau-nés de 1100g et âge gestationnel de 30 SA et assimilés (groupe nouveau-nés 9), avec problème significatif</t>
  </si>
  <si>
    <t>593015M14A</t>
  </si>
  <si>
    <t>15M14A</t>
  </si>
  <si>
    <t>Nouveau-nés de 800g et âge gestationnel de 28SA et assimilés (groupe nouveau-nés 10), sans problème significatif</t>
  </si>
  <si>
    <t>593115M14B</t>
  </si>
  <si>
    <t>15M14B</t>
  </si>
  <si>
    <t>Nouveau-nés de 800g et âge gestationnel de 28SA et assimilés (groupe nouveau-nés 10), avec problème significatif</t>
  </si>
  <si>
    <t>593215C02B</t>
  </si>
  <si>
    <t>15C02B</t>
  </si>
  <si>
    <t>Interventions majeures sur l'appareil digestif, groupes nouveau-nés 1 à 7, avec complications</t>
  </si>
  <si>
    <t>593315C03B</t>
  </si>
  <si>
    <t>15C03B</t>
  </si>
  <si>
    <t>Interventions majeures sur l'appareil cardiovasculaire, groupes nouveau-nés 1 à 7, avec complications</t>
  </si>
  <si>
    <t>593415C04B</t>
  </si>
  <si>
    <t>15C04B</t>
  </si>
  <si>
    <t>Autres interventions chirurgicales, groupes nouveau-nés 1 à 7, avec complications</t>
  </si>
  <si>
    <t>593515C05B</t>
  </si>
  <si>
    <t>15C05B</t>
  </si>
  <si>
    <t>Interventions chirurgicales, groupes nouveau-nés 8 à 9, avec complications</t>
  </si>
  <si>
    <t>593615C06B</t>
  </si>
  <si>
    <t>15C06B</t>
  </si>
  <si>
    <t>Interventions chirurgicales, groupe nouveau-nés 10, avec complications</t>
  </si>
  <si>
    <t>610416C021</t>
  </si>
  <si>
    <t>16C021</t>
  </si>
  <si>
    <t>Interventions sur la rate, niveau 1</t>
  </si>
  <si>
    <t>610516C022</t>
  </si>
  <si>
    <t>16C022</t>
  </si>
  <si>
    <t>Interventions sur la rate, niveau 2</t>
  </si>
  <si>
    <t>610616C023</t>
  </si>
  <si>
    <t>16C023</t>
  </si>
  <si>
    <t>Interventions sur la rate, niveau 3</t>
  </si>
  <si>
    <t>610716C024</t>
  </si>
  <si>
    <t>16C024</t>
  </si>
  <si>
    <t>Interventions sur la rate, niveau 4</t>
  </si>
  <si>
    <t>610816C031</t>
  </si>
  <si>
    <t>16C031</t>
  </si>
  <si>
    <t>Autres interventions pour affections du sang et des organes hématopoïétiques, niveau 1</t>
  </si>
  <si>
    <t>610916C032</t>
  </si>
  <si>
    <t>16C032</t>
  </si>
  <si>
    <t>Autres interventions pour affections du sang et des organes hématopoïétiques, niveau 2</t>
  </si>
  <si>
    <t>611016C033</t>
  </si>
  <si>
    <t>16C033</t>
  </si>
  <si>
    <t>Autres interventions pour affections du sang et des organes hématopoïétiques, niveau 3</t>
  </si>
  <si>
    <t>611116C034</t>
  </si>
  <si>
    <t>16C034</t>
  </si>
  <si>
    <t>Autres interventions pour affections du sang et des organes hématopoïétiques, niveau 4</t>
  </si>
  <si>
    <t>611216C03J</t>
  </si>
  <si>
    <t>16C03J</t>
  </si>
  <si>
    <t>Autres interventions pour affections du sang et des organes hématopoïétiques, en ambulatoire</t>
  </si>
  <si>
    <t>615916M061</t>
  </si>
  <si>
    <t>16M061</t>
  </si>
  <si>
    <t>Affections de la rate, niveau 1</t>
  </si>
  <si>
    <t>616016M062</t>
  </si>
  <si>
    <t>16M062</t>
  </si>
  <si>
    <t>Affections de la rate, niveau 2</t>
  </si>
  <si>
    <t>616116M063</t>
  </si>
  <si>
    <t>16M063</t>
  </si>
  <si>
    <t>Affections de la rate, niveau 3</t>
  </si>
  <si>
    <t>616316M06T</t>
  </si>
  <si>
    <t>16M06T</t>
  </si>
  <si>
    <t>Affections de la rate, très courte durée</t>
  </si>
  <si>
    <t>616416M071</t>
  </si>
  <si>
    <t>16M071</t>
  </si>
  <si>
    <t>Donneurs de moelle, niveau 1</t>
  </si>
  <si>
    <t>616816M081</t>
  </si>
  <si>
    <t>16M081</t>
  </si>
  <si>
    <t>Déficits immunitaires, niveau 1</t>
  </si>
  <si>
    <t>616916M082</t>
  </si>
  <si>
    <t>16M082</t>
  </si>
  <si>
    <t>Déficits immunitaires, niveau 2</t>
  </si>
  <si>
    <t>617016M083</t>
  </si>
  <si>
    <t>16M083</t>
  </si>
  <si>
    <t>Déficits immunitaires, niveau 3</t>
  </si>
  <si>
    <t>617216M091</t>
  </si>
  <si>
    <t>16M091</t>
  </si>
  <si>
    <t>Autres affections du système réticuloendothélial ou immunitaire, niveau 1</t>
  </si>
  <si>
    <t>617316M092</t>
  </si>
  <si>
    <t>16M092</t>
  </si>
  <si>
    <t>Autres affections du système réticuloendothélial ou immunitaire, niveau 2</t>
  </si>
  <si>
    <t>617416M093</t>
  </si>
  <si>
    <t>16M093</t>
  </si>
  <si>
    <t>Autres affections du système réticuloendothélial ou immunitaire, niveau 3</t>
  </si>
  <si>
    <t>617516M094</t>
  </si>
  <si>
    <t>16M094</t>
  </si>
  <si>
    <t>Autres affections du système réticuloendothélial ou immunitaire, niveau 4</t>
  </si>
  <si>
    <t>617616M09T</t>
  </si>
  <si>
    <t>16M09T</t>
  </si>
  <si>
    <t>Autres affections du système réticuloendothélial ou immunitaire, très courte durée</t>
  </si>
  <si>
    <t>617716M101</t>
  </si>
  <si>
    <t>16M101</t>
  </si>
  <si>
    <t>Troubles sévères de la lignée érythrocytaire, âge supérieur à 17 ans, niveau 1</t>
  </si>
  <si>
    <t>617816M102</t>
  </si>
  <si>
    <t>16M102</t>
  </si>
  <si>
    <t>Troubles sévères de la lignée érythrocytaire, âge supérieur à 17 ans, niveau 2</t>
  </si>
  <si>
    <t>617916M103</t>
  </si>
  <si>
    <t>16M103</t>
  </si>
  <si>
    <t>Troubles sévères de la lignée érythrocytaire, âge supérieur à 17 ans, niveau 3</t>
  </si>
  <si>
    <t>618016M104</t>
  </si>
  <si>
    <t>16M104</t>
  </si>
  <si>
    <t>Troubles sévères de la lignée érythrocytaire, âge supérieur à 17 ans, niveau 4</t>
  </si>
  <si>
    <t>618116M10T</t>
  </si>
  <si>
    <t>16M10T</t>
  </si>
  <si>
    <t>Troubles sévères de la lignée érythrocytaire, âge supérieur à 17 ans, très courte durée</t>
  </si>
  <si>
    <t>618216M111</t>
  </si>
  <si>
    <t>16M111</t>
  </si>
  <si>
    <t>Autres troubles de la lignée érythrocytaire, âge supérieur à 17 ans, niveau 1</t>
  </si>
  <si>
    <t>618316M112</t>
  </si>
  <si>
    <t>16M112</t>
  </si>
  <si>
    <t>Autres troubles de la lignée érythrocytaire, âge supérieur à 17 ans, niveau 2</t>
  </si>
  <si>
    <t>618416M113</t>
  </si>
  <si>
    <t>16M113</t>
  </si>
  <si>
    <t>Autres troubles de la lignée érythrocytaire, âge supérieur à 17 ans, niveau 3</t>
  </si>
  <si>
    <t>618516M114</t>
  </si>
  <si>
    <t>16M114</t>
  </si>
  <si>
    <t>Autres troubles de la lignée érythrocytaire, âge supérieur à 17 ans, niveau 4</t>
  </si>
  <si>
    <t>618616M11T</t>
  </si>
  <si>
    <t>16M11T</t>
  </si>
  <si>
    <t>Autres troubles de la lignée érythrocytaire, âge supérieur à 17 ans, très courte durée</t>
  </si>
  <si>
    <t>618716M121</t>
  </si>
  <si>
    <t>16M121</t>
  </si>
  <si>
    <t>Purpuras, niveau 1</t>
  </si>
  <si>
    <t>618816M122</t>
  </si>
  <si>
    <t>16M122</t>
  </si>
  <si>
    <t>Purpuras, niveau 2</t>
  </si>
  <si>
    <t>618916M123</t>
  </si>
  <si>
    <t>16M123</t>
  </si>
  <si>
    <t>Purpuras, niveau 3</t>
  </si>
  <si>
    <t>619016M124</t>
  </si>
  <si>
    <t>16M124</t>
  </si>
  <si>
    <t>Purpuras, niveau 4</t>
  </si>
  <si>
    <t>619116M12T</t>
  </si>
  <si>
    <t>16M12T</t>
  </si>
  <si>
    <t>Purpuras, très courte durée</t>
  </si>
  <si>
    <t>619216M131</t>
  </si>
  <si>
    <t>16M131</t>
  </si>
  <si>
    <t>Autres troubles de la coagulation, niveau 1</t>
  </si>
  <si>
    <t>619316M132</t>
  </si>
  <si>
    <t>16M132</t>
  </si>
  <si>
    <t>Autres troubles de la coagulation, niveau 2</t>
  </si>
  <si>
    <t>619416M133</t>
  </si>
  <si>
    <t>16M133</t>
  </si>
  <si>
    <t>Autres troubles de la coagulation, niveau 3</t>
  </si>
  <si>
    <t>619516M134</t>
  </si>
  <si>
    <t>16M134</t>
  </si>
  <si>
    <t>Autres troubles de la coagulation, niveau 4</t>
  </si>
  <si>
    <t>619616M13T</t>
  </si>
  <si>
    <t>16M13T</t>
  </si>
  <si>
    <t>Autres troubles de la coagulation, très courte durée</t>
  </si>
  <si>
    <t>619716M14Z</t>
  </si>
  <si>
    <t>16M14Z</t>
  </si>
  <si>
    <t>Explorations et surveillance pour affections du sang et des organes hématopoïétiques</t>
  </si>
  <si>
    <t>619816M15Z</t>
  </si>
  <si>
    <t>16M15Z</t>
  </si>
  <si>
    <t>Symptômes et autres recours aux soins de la CMD 16</t>
  </si>
  <si>
    <t>619916M161</t>
  </si>
  <si>
    <t>16M161</t>
  </si>
  <si>
    <t>Troubles sévères de la lignée érythrocytaire, âge inférieur à 18 ans, niveau 1</t>
  </si>
  <si>
    <t>620016M162</t>
  </si>
  <si>
    <t>16M162</t>
  </si>
  <si>
    <t>Troubles sévères de la lignée érythrocytaire, âge inférieur à 18 ans, niveau 2</t>
  </si>
  <si>
    <t>620116M163</t>
  </si>
  <si>
    <t>16M163</t>
  </si>
  <si>
    <t>Troubles sévères de la lignée érythrocytaire, âge inférieur à 18 ans, niveau 3</t>
  </si>
  <si>
    <t>620216M164</t>
  </si>
  <si>
    <t>16M164</t>
  </si>
  <si>
    <t>Troubles sévères de la lignée érythrocytaire, âge inférieur à 18 ans, niveau 4</t>
  </si>
  <si>
    <t>620316M16T</t>
  </si>
  <si>
    <t>16M16T</t>
  </si>
  <si>
    <t>Troubles sévères de la lignée érythrocytaire, âge inférieur à 18 ans, très courte durée</t>
  </si>
  <si>
    <t>620416M171</t>
  </si>
  <si>
    <t>16M171</t>
  </si>
  <si>
    <t>Autres troubles de la lignée érythrocytaire, âge inférieur à 18 ans, niveau 1</t>
  </si>
  <si>
    <t>620516M172</t>
  </si>
  <si>
    <t>16M172</t>
  </si>
  <si>
    <t>Autres troubles de la lignée érythrocytaire, âge inférieur à 18 ans, niveau 2</t>
  </si>
  <si>
    <t>620816M17T</t>
  </si>
  <si>
    <t>16M17T</t>
  </si>
  <si>
    <t>Autres troubles de la lignée érythrocytaire, âge inférieur à 18 ans, très courte durée</t>
  </si>
  <si>
    <t>620916M15T</t>
  </si>
  <si>
    <t>16M15T</t>
  </si>
  <si>
    <t>Symptômes et autres recours aux soins de la CMD 16, très courte durée</t>
  </si>
  <si>
    <t>621016M181</t>
  </si>
  <si>
    <t>16M181</t>
  </si>
  <si>
    <t>Autres affections hématologiques concernant majoritairement la petite enfance, niveau 1</t>
  </si>
  <si>
    <t>632717C061</t>
  </si>
  <si>
    <t>17C061</t>
  </si>
  <si>
    <t>Interventions majeures de la CMD17, niveau 1</t>
  </si>
  <si>
    <t>632817C062</t>
  </si>
  <si>
    <t>17C062</t>
  </si>
  <si>
    <t>Interventions majeures de la CMD17, niveau 2</t>
  </si>
  <si>
    <t>632917C063</t>
  </si>
  <si>
    <t>17C063</t>
  </si>
  <si>
    <t>Interventions majeures de la CMD17, niveau 3</t>
  </si>
  <si>
    <t>633017C064</t>
  </si>
  <si>
    <t>17C064</t>
  </si>
  <si>
    <t>Interventions majeures de la CMD17, niveau 4</t>
  </si>
  <si>
    <t>633117C071</t>
  </si>
  <si>
    <t>17C071</t>
  </si>
  <si>
    <t>Interventions intermédiaires de la CMD17, niveau 1</t>
  </si>
  <si>
    <t>633217C072</t>
  </si>
  <si>
    <t>17C072</t>
  </si>
  <si>
    <t>Interventions intermédiaires de la CMD17, niveau 2</t>
  </si>
  <si>
    <t>633317C073</t>
  </si>
  <si>
    <t>17C073</t>
  </si>
  <si>
    <t>Interventions intermédiaires de la CMD17, niveau 3</t>
  </si>
  <si>
    <t>633417C074</t>
  </si>
  <si>
    <t>17C074</t>
  </si>
  <si>
    <t>Interventions intermédiaires de la CMD17, niveau 4</t>
  </si>
  <si>
    <t>633517C081</t>
  </si>
  <si>
    <t>17C081</t>
  </si>
  <si>
    <t>Interventions mineures de la CMD17, niveau 1</t>
  </si>
  <si>
    <t>633617C082</t>
  </si>
  <si>
    <t>17C082</t>
  </si>
  <si>
    <t>Interventions mineures de la CMD17, niveau 2</t>
  </si>
  <si>
    <t>633717C083</t>
  </si>
  <si>
    <t>17C083</t>
  </si>
  <si>
    <t>Interventions mineures de la CMD17, niveau 3</t>
  </si>
  <si>
    <t>633817C084</t>
  </si>
  <si>
    <t>17C084</t>
  </si>
  <si>
    <t>Interventions mineures de la CMD17, niveau 4</t>
  </si>
  <si>
    <t>633917C08J</t>
  </si>
  <si>
    <t>17C08J</t>
  </si>
  <si>
    <t>Interventions mineures de la CMD17, en ambulatoire</t>
  </si>
  <si>
    <t>640017K081</t>
  </si>
  <si>
    <t>17K081</t>
  </si>
  <si>
    <t>Autres curiethérapies, niveau 1</t>
  </si>
  <si>
    <t>640117K082</t>
  </si>
  <si>
    <t>17K082</t>
  </si>
  <si>
    <t>Autres curiethérapies, niveau 2</t>
  </si>
  <si>
    <t>640417K091</t>
  </si>
  <si>
    <t>17K091</t>
  </si>
  <si>
    <t>Irradiations internes, niveau 1</t>
  </si>
  <si>
    <t>640517K092</t>
  </si>
  <si>
    <t>17K092</t>
  </si>
  <si>
    <t>Irradiations internes, niveau 2</t>
  </si>
  <si>
    <t>647017K041</t>
  </si>
  <si>
    <t>17K041</t>
  </si>
  <si>
    <t>Autres irradiations, niveau 1</t>
  </si>
  <si>
    <t>647117K042</t>
  </si>
  <si>
    <t>17K042</t>
  </si>
  <si>
    <t>Autres irradiations, niveau 2</t>
  </si>
  <si>
    <t>647217K043</t>
  </si>
  <si>
    <t>17K043</t>
  </si>
  <si>
    <t>Autres irradiations, niveau 3</t>
  </si>
  <si>
    <t>647317K044</t>
  </si>
  <si>
    <t>17K044</t>
  </si>
  <si>
    <t>Autres irradiations, niveau 4</t>
  </si>
  <si>
    <t>647417K051</t>
  </si>
  <si>
    <t>17K051</t>
  </si>
  <si>
    <t>Curiethérapies de la prostate par implants permanents, niveau 1</t>
  </si>
  <si>
    <t>648217K07J</t>
  </si>
  <si>
    <t>17K07J</t>
  </si>
  <si>
    <t>Affections myéloprolifératives et tumeurs de siège imprécis sans acte opératoire, avec anesthésie, en ambulatoire</t>
  </si>
  <si>
    <t>648317M051</t>
  </si>
  <si>
    <t>17M051</t>
  </si>
  <si>
    <t>Chimiothérapie pour leucémie aigüe, niveau 1</t>
  </si>
  <si>
    <t>648417M052</t>
  </si>
  <si>
    <t>17M052</t>
  </si>
  <si>
    <t>Chimiothérapie pour leucémie aigüe, niveau 2</t>
  </si>
  <si>
    <t>648517M053</t>
  </si>
  <si>
    <t>17M053</t>
  </si>
  <si>
    <t>Chimiothérapie pour leucémie aigüe, niveau 3</t>
  </si>
  <si>
    <t>648617M054</t>
  </si>
  <si>
    <t>17M054</t>
  </si>
  <si>
    <t>Chimiothérapie pour leucémie aigüe, niveau 4</t>
  </si>
  <si>
    <t>648717M061</t>
  </si>
  <si>
    <t>17M061</t>
  </si>
  <si>
    <t>Chimiothérapie pour autre tumeur, niveau 1</t>
  </si>
  <si>
    <t>648817M062</t>
  </si>
  <si>
    <t>17M062</t>
  </si>
  <si>
    <t>Chimiothérapie pour autre tumeur, niveau 2</t>
  </si>
  <si>
    <t>648917M063</t>
  </si>
  <si>
    <t>17M063</t>
  </si>
  <si>
    <t>Chimiothérapie pour autre tumeur, niveau 3</t>
  </si>
  <si>
    <t>649017M064</t>
  </si>
  <si>
    <t>17M064</t>
  </si>
  <si>
    <t>Chimiothérapie pour autre tumeur, niveau 4</t>
  </si>
  <si>
    <t>649117M06T</t>
  </si>
  <si>
    <t>17M06T</t>
  </si>
  <si>
    <t>Chimiothérapie pour autre tumeur, très courte durée</t>
  </si>
  <si>
    <t>649717M081</t>
  </si>
  <si>
    <t>17M081</t>
  </si>
  <si>
    <t>Leucémies aigües, âge inférieur à 18 ans, niveau 1</t>
  </si>
  <si>
    <t>649817M082</t>
  </si>
  <si>
    <t>17M082</t>
  </si>
  <si>
    <t>Leucémies aigües, âge inférieur à 18 ans, niveau 2</t>
  </si>
  <si>
    <t>649917M083</t>
  </si>
  <si>
    <t>17M083</t>
  </si>
  <si>
    <t>Leucémies aigües, âge inférieur à 18 ans, niveau 3</t>
  </si>
  <si>
    <t>650017M084</t>
  </si>
  <si>
    <t>17M084</t>
  </si>
  <si>
    <t>Leucémies aigües, âge inférieur à 18 ans, niveau 4</t>
  </si>
  <si>
    <t>650117M08T</t>
  </si>
  <si>
    <t>17M08T</t>
  </si>
  <si>
    <t>Leucémies aigües, âge inférieur à 18 ans, très courte durée</t>
  </si>
  <si>
    <t>650217M091</t>
  </si>
  <si>
    <t>17M091</t>
  </si>
  <si>
    <t>Leucémies aigües, âge supérieur à 17 ans, niveau 1</t>
  </si>
  <si>
    <t>650317M092</t>
  </si>
  <si>
    <t>17M092</t>
  </si>
  <si>
    <t>Leucémies aigües, âge supérieur à 17 ans, niveau 2</t>
  </si>
  <si>
    <t>650417M093</t>
  </si>
  <si>
    <t>17M093</t>
  </si>
  <si>
    <t>Leucémies aigües, âge supérieur à 17 ans, niveau 3</t>
  </si>
  <si>
    <t>650517M094</t>
  </si>
  <si>
    <t>17M094</t>
  </si>
  <si>
    <t>Leucémies aigües, âge supérieur à 17 ans, niveau 4</t>
  </si>
  <si>
    <t>650617M09T</t>
  </si>
  <si>
    <t>17M09T</t>
  </si>
  <si>
    <t>Leucémies aigües, âge supérieur à 17 ans, très courte durée</t>
  </si>
  <si>
    <t>652217M14Z</t>
  </si>
  <si>
    <t>17M14Z</t>
  </si>
  <si>
    <t>Explorations et surveillance pour affections myéloprolifératives et tumeurs de siège imprécis ou diffus</t>
  </si>
  <si>
    <t>652317K041</t>
  </si>
  <si>
    <t>652417K041</t>
  </si>
  <si>
    <t>652617M151</t>
  </si>
  <si>
    <t>17M151</t>
  </si>
  <si>
    <t>Lymphomes et autres affections malignes lymphoïdes, niveau 1</t>
  </si>
  <si>
    <t>652717M152</t>
  </si>
  <si>
    <t>17M152</t>
  </si>
  <si>
    <t>Lymphomes et autres affections malignes lymphoïdes, niveau 2</t>
  </si>
  <si>
    <t>652817M153</t>
  </si>
  <si>
    <t>17M153</t>
  </si>
  <si>
    <t>Lymphomes et autres affections malignes lymphoïdes, niveau 3</t>
  </si>
  <si>
    <t>652917M154</t>
  </si>
  <si>
    <t>17M154</t>
  </si>
  <si>
    <t>Lymphomes et autres affections malignes lymphoïdes, niveau 4</t>
  </si>
  <si>
    <t>653017M15T</t>
  </si>
  <si>
    <t>17M15T</t>
  </si>
  <si>
    <t>Lymphomes et autres affections malignes lymphoïdes, très courte durée</t>
  </si>
  <si>
    <t>653117M161</t>
  </si>
  <si>
    <t>17M161</t>
  </si>
  <si>
    <t>Hémopathies myéloïdes chroniques, niveau 1</t>
  </si>
  <si>
    <t>653217M162</t>
  </si>
  <si>
    <t>17M162</t>
  </si>
  <si>
    <t>Hémopathies myéloïdes chroniques, niveau 2</t>
  </si>
  <si>
    <t>653317M163</t>
  </si>
  <si>
    <t>17M163</t>
  </si>
  <si>
    <t>Hémopathies myéloïdes chroniques, niveau 3</t>
  </si>
  <si>
    <t>653417M164</t>
  </si>
  <si>
    <t>17M164</t>
  </si>
  <si>
    <t>Hémopathies myéloïdes chroniques, niveau 4</t>
  </si>
  <si>
    <t>653517M16T</t>
  </si>
  <si>
    <t>17M16T</t>
  </si>
  <si>
    <t>Hémopathies myéloïdes chroniques, très courte durée</t>
  </si>
  <si>
    <t>653617M171</t>
  </si>
  <si>
    <t>17M171</t>
  </si>
  <si>
    <t>Autres affections et tumeurs de siège imprécis ou diffus, niveau 1</t>
  </si>
  <si>
    <t>653717M172</t>
  </si>
  <si>
    <t>17M172</t>
  </si>
  <si>
    <t>Autres affections et tumeurs de siège imprécis ou diffus, niveau 2</t>
  </si>
  <si>
    <t>653817M173</t>
  </si>
  <si>
    <t>17M173</t>
  </si>
  <si>
    <t>Autres affections et tumeurs de siège imprécis ou diffus, niveau 3</t>
  </si>
  <si>
    <t>653917M174</t>
  </si>
  <si>
    <t>17M174</t>
  </si>
  <si>
    <t>Autres affections et tumeurs de siège imprécis ou diffus, niveau 4</t>
  </si>
  <si>
    <t>654017M17T</t>
  </si>
  <si>
    <t>17M17T</t>
  </si>
  <si>
    <t>Autres affections et tumeurs de siège imprécis ou diffus, très courte durée</t>
  </si>
  <si>
    <t>670218C021</t>
  </si>
  <si>
    <t>18C021</t>
  </si>
  <si>
    <t>Interventions pour maladies infectieuses ou parasitaires, niveau 1</t>
  </si>
  <si>
    <t>670318C022</t>
  </si>
  <si>
    <t>18C022</t>
  </si>
  <si>
    <t>Interventions pour maladies infectieuses ou parasitaires, niveau 2</t>
  </si>
  <si>
    <t>670418C023</t>
  </si>
  <si>
    <t>18C023</t>
  </si>
  <si>
    <t>Interventions pour maladies infectieuses ou parasitaires, niveau 3</t>
  </si>
  <si>
    <t>670518C024</t>
  </si>
  <si>
    <t>18C024</t>
  </si>
  <si>
    <t>Interventions pour maladies infectieuses ou parasitaires, niveau 4</t>
  </si>
  <si>
    <t>670618C02J</t>
  </si>
  <si>
    <t>18C02J</t>
  </si>
  <si>
    <t>Interventions pour maladies infectieuses ou parasitaires, en ambulatoire</t>
  </si>
  <si>
    <t>676318M021</t>
  </si>
  <si>
    <t>18M021</t>
  </si>
  <si>
    <t>Maladies virales et fièvres d'étiologie indéterminée, âge inférieur 18 ans, niveau 1</t>
  </si>
  <si>
    <t>676418M022</t>
  </si>
  <si>
    <t>18M022</t>
  </si>
  <si>
    <t>Maladies virales et fièvres d'étiologie indéterminée, âge inférieur 18 ans, niveau 2</t>
  </si>
  <si>
    <t>676518M023</t>
  </si>
  <si>
    <t>18M023</t>
  </si>
  <si>
    <t>Maladies virales et fièvres d'étiologie indéterminée, âge inférieur 18 ans, niveau 3</t>
  </si>
  <si>
    <t>676618M024</t>
  </si>
  <si>
    <t>18M024</t>
  </si>
  <si>
    <t>Maladies virales et fièvres d'étiologie indéterminée, âge inférieur 18 ans, niveau 4</t>
  </si>
  <si>
    <t>676718M031</t>
  </si>
  <si>
    <t>18M031</t>
  </si>
  <si>
    <t>Maladies virales, âge supérieur à 17 ans, niveau 1</t>
  </si>
  <si>
    <t>676818M032</t>
  </si>
  <si>
    <t>18M032</t>
  </si>
  <si>
    <t>Maladies virales, âge supérieur à 17 ans, niveau 2</t>
  </si>
  <si>
    <t>676918M033</t>
  </si>
  <si>
    <t>18M033</t>
  </si>
  <si>
    <t>Maladies virales, âge supérieur à 17 ans, niveau 3</t>
  </si>
  <si>
    <t>677018M034</t>
  </si>
  <si>
    <t>18M034</t>
  </si>
  <si>
    <t>Maladies virales, âge supérieur à 17 ans, niveau 4</t>
  </si>
  <si>
    <t>677118M03T</t>
  </si>
  <si>
    <t>18M03T</t>
  </si>
  <si>
    <t>Maladies virales, âge supérieur à 17 ans, très courte durée</t>
  </si>
  <si>
    <t>677218M041</t>
  </si>
  <si>
    <t>18M041</t>
  </si>
  <si>
    <t>Fièvres d'étiologie indéterminée, âge supérieur à 17 ans, niveau 1</t>
  </si>
  <si>
    <t>677318M042</t>
  </si>
  <si>
    <t>18M042</t>
  </si>
  <si>
    <t>Fièvres d'étiologie indéterminée, âge supérieur à 17 ans, niveau 2</t>
  </si>
  <si>
    <t>677418M043</t>
  </si>
  <si>
    <t>18M043</t>
  </si>
  <si>
    <t>Fièvres d'étiologie indéterminée, âge supérieur à 17 ans, niveau 3</t>
  </si>
  <si>
    <t>677518M044</t>
  </si>
  <si>
    <t>18M044</t>
  </si>
  <si>
    <t>Fièvres d'étiologie indéterminée, âge supérieur à 17 ans, niveau 4</t>
  </si>
  <si>
    <t>677618M04T</t>
  </si>
  <si>
    <t>18M04T</t>
  </si>
  <si>
    <t>Fièvres d'étiologie indéterminée, âge supérieur à 17 ans, très courte durée</t>
  </si>
  <si>
    <t>677718M061</t>
  </si>
  <si>
    <t>18M061</t>
  </si>
  <si>
    <t>Septicémies, âge inférieur à 18 ans, niveau 1</t>
  </si>
  <si>
    <t>677818M062</t>
  </si>
  <si>
    <t>18M062</t>
  </si>
  <si>
    <t>Septicémies, âge inférieur à 18 ans, niveau 2</t>
  </si>
  <si>
    <t>677918M063</t>
  </si>
  <si>
    <t>18M063</t>
  </si>
  <si>
    <t>Septicémies, âge inférieur à 18 ans, niveau 3</t>
  </si>
  <si>
    <t>678018M064</t>
  </si>
  <si>
    <t>18M064</t>
  </si>
  <si>
    <t>Septicémies, âge inférieur à 18 ans, niveau 4</t>
  </si>
  <si>
    <t>678118M071</t>
  </si>
  <si>
    <t>18M071</t>
  </si>
  <si>
    <t>Septicémies, âge supérieur à 17 ans, niveau 1</t>
  </si>
  <si>
    <t>678218M072</t>
  </si>
  <si>
    <t>18M072</t>
  </si>
  <si>
    <t>Septicémies, âge supérieur à 17 ans, niveau 2</t>
  </si>
  <si>
    <t>678318M073</t>
  </si>
  <si>
    <t>18M073</t>
  </si>
  <si>
    <t>Septicémies, âge supérieur à 17 ans, niveau 3</t>
  </si>
  <si>
    <t>678418M074</t>
  </si>
  <si>
    <t>18M074</t>
  </si>
  <si>
    <t>Septicémies, âge supérieur à 17 ans, niveau 4</t>
  </si>
  <si>
    <t>678518M07T</t>
  </si>
  <si>
    <t>18M07T</t>
  </si>
  <si>
    <t>Septicémies, âge supérieur à 17 ans, très courte durée</t>
  </si>
  <si>
    <t>678618M091</t>
  </si>
  <si>
    <t>18M091</t>
  </si>
  <si>
    <t>Paludisme, niveau 1</t>
  </si>
  <si>
    <t>678718M092</t>
  </si>
  <si>
    <t>18M092</t>
  </si>
  <si>
    <t>Paludisme, niveau 2</t>
  </si>
  <si>
    <t>679018M101</t>
  </si>
  <si>
    <t>18M101</t>
  </si>
  <si>
    <t>Maladies infectieuses sévères, niveau 1</t>
  </si>
  <si>
    <t>679118M102</t>
  </si>
  <si>
    <t>18M102</t>
  </si>
  <si>
    <t>Maladies infectieuses sévères, niveau 2</t>
  </si>
  <si>
    <t>679218M103</t>
  </si>
  <si>
    <t>18M103</t>
  </si>
  <si>
    <t>Maladies infectieuses sévères, niveau 3</t>
  </si>
  <si>
    <t>679318M104</t>
  </si>
  <si>
    <t>18M104</t>
  </si>
  <si>
    <t>Maladies infectieuses sévères, niveau 4</t>
  </si>
  <si>
    <t>679418M10T</t>
  </si>
  <si>
    <t>18M10T</t>
  </si>
  <si>
    <t>Maladies infectieuses sévères, très courte durée</t>
  </si>
  <si>
    <t>679518M111</t>
  </si>
  <si>
    <t>18M111</t>
  </si>
  <si>
    <t>Autres maladies infectieuses ou parasitaires, niveau 1</t>
  </si>
  <si>
    <t>679618M112</t>
  </si>
  <si>
    <t>18M112</t>
  </si>
  <si>
    <t>Autres maladies infectieuses ou parasitaires, niveau 2</t>
  </si>
  <si>
    <t>679718M113</t>
  </si>
  <si>
    <t>18M113</t>
  </si>
  <si>
    <t>Autres maladies infectieuses ou parasitaires, niveau 3</t>
  </si>
  <si>
    <t>679818M114</t>
  </si>
  <si>
    <t>18M114</t>
  </si>
  <si>
    <t>Autres maladies infectieuses ou parasitaires, niveau 4</t>
  </si>
  <si>
    <t>679918M12Z</t>
  </si>
  <si>
    <t>18M12Z</t>
  </si>
  <si>
    <t>Explorations et surveillance pour maladies infectieuses ou parasitaires</t>
  </si>
  <si>
    <t>680018M13E</t>
  </si>
  <si>
    <t>18M13E</t>
  </si>
  <si>
    <t>Affections de la CMD 18 avec décès : séjours de moins de 2 jours</t>
  </si>
  <si>
    <t>680118M14T</t>
  </si>
  <si>
    <t>18M14T</t>
  </si>
  <si>
    <t>Symptômes et autres recours aux soins de la CMD 18, très courte durée</t>
  </si>
  <si>
    <t>680218M14Z</t>
  </si>
  <si>
    <t>18M14Z</t>
  </si>
  <si>
    <t>Symptômes et autres recours aux soins de la CMD 18</t>
  </si>
  <si>
    <t>680318M09T</t>
  </si>
  <si>
    <t>18M09T</t>
  </si>
  <si>
    <t>Paludisme, très courte durée</t>
  </si>
  <si>
    <t>680418M11T</t>
  </si>
  <si>
    <t>18M11T</t>
  </si>
  <si>
    <t>Autres maladies infectieuses ou parasitaires, très courte durée</t>
  </si>
  <si>
    <t>680518M151</t>
  </si>
  <si>
    <t>18M151</t>
  </si>
  <si>
    <t>Autres maladies infectieuses concernant majoritairement la petite enfance, niveau 1</t>
  </si>
  <si>
    <t>700119C021</t>
  </si>
  <si>
    <t>19C021</t>
  </si>
  <si>
    <t>Interventions chirurgicales avec un diagnostic principal de maladie mentale, niveau 1</t>
  </si>
  <si>
    <t>700219C022</t>
  </si>
  <si>
    <t>19C022</t>
  </si>
  <si>
    <t>Interventions chirurgicales avec un diagnostic principal de maladie mentale, niveau 2</t>
  </si>
  <si>
    <t>700319C023</t>
  </si>
  <si>
    <t>19C023</t>
  </si>
  <si>
    <t>Interventions chirurgicales avec un diagnostic principal de maladie mentale, niveau 3</t>
  </si>
  <si>
    <t>700519C021</t>
  </si>
  <si>
    <t>700519C022</t>
  </si>
  <si>
    <t>700519C023</t>
  </si>
  <si>
    <t>700519C024</t>
  </si>
  <si>
    <t>19C024</t>
  </si>
  <si>
    <t>Interventions chirurgicales avec un diagnostic principal de maladie mentale, niveau 4</t>
  </si>
  <si>
    <t>706419M021</t>
  </si>
  <si>
    <t>19M021</t>
  </si>
  <si>
    <t>Troubles aigus de l'adaptation et du fonctionnement psychosocial, niveau 1</t>
  </si>
  <si>
    <t>706519M022</t>
  </si>
  <si>
    <t>19M022</t>
  </si>
  <si>
    <t>Troubles aigus de l'adaptation et du fonctionnement psychosocial, niveau 2</t>
  </si>
  <si>
    <t>706619M023</t>
  </si>
  <si>
    <t>19M023</t>
  </si>
  <si>
    <t>Troubles aigus de l'adaptation et du fonctionnement psychosocial, niveau 3</t>
  </si>
  <si>
    <t>706719M024</t>
  </si>
  <si>
    <t>19M024</t>
  </si>
  <si>
    <t>Troubles aigus de l'adaptation et du fonctionnement psychosocial, niveau 4</t>
  </si>
  <si>
    <t>706819M02T</t>
  </si>
  <si>
    <t>19M02T</t>
  </si>
  <si>
    <t>Troubles aigus de l'adaptation et du fonctionnement psychosocial, très courte durée</t>
  </si>
  <si>
    <t>706919M061</t>
  </si>
  <si>
    <t>19M061</t>
  </si>
  <si>
    <t>Troubles mentaux d'origine organique et retards mentaux, âge supérieur à 79 ans, niveau 1</t>
  </si>
  <si>
    <t>707019M062</t>
  </si>
  <si>
    <t>19M062</t>
  </si>
  <si>
    <t>Troubles mentaux d'origine organique et retards mentaux, âge supérieur à 79 ans, niveau 2</t>
  </si>
  <si>
    <t>707119M063</t>
  </si>
  <si>
    <t>19M063</t>
  </si>
  <si>
    <t>Troubles mentaux d'origine organique et retards mentaux, âge supérieur à 79 ans, niveau 3</t>
  </si>
  <si>
    <t>707219M064</t>
  </si>
  <si>
    <t>19M064</t>
  </si>
  <si>
    <t>Troubles mentaux d'origine organique et retards mentaux, âge supérieur à 79 ans, niveau 4</t>
  </si>
  <si>
    <t>707319M06T</t>
  </si>
  <si>
    <t>19M06T</t>
  </si>
  <si>
    <t>Troubles mentaux d'origine organique et retards mentaux, âge supérieur à 79 ans, très courte durée</t>
  </si>
  <si>
    <t>707419M071</t>
  </si>
  <si>
    <t>19M071</t>
  </si>
  <si>
    <t>Troubles mentaux d'origine organique et retards mentaux, âge inférieur à 80 ans, niveau 1</t>
  </si>
  <si>
    <t>707519M072</t>
  </si>
  <si>
    <t>19M072</t>
  </si>
  <si>
    <t>Troubles mentaux d'origine organique et retards mentaux, âge inférieur à 80 ans, niveau 2</t>
  </si>
  <si>
    <t>707619M073</t>
  </si>
  <si>
    <t>19M073</t>
  </si>
  <si>
    <t>Troubles mentaux d'origine organique et retards mentaux, âge inférieur à 80 ans, niveau 3</t>
  </si>
  <si>
    <t>707719M074</t>
  </si>
  <si>
    <t>19M074</t>
  </si>
  <si>
    <t>Troubles mentaux d'origine organique et retards mentaux, âge inférieur à 80 ans, niveau 4</t>
  </si>
  <si>
    <t>707819M07T</t>
  </si>
  <si>
    <t>19M07T</t>
  </si>
  <si>
    <t>Troubles mentaux d'origine organique et retards mentaux, âge inférieur à 80 ans, très courte durée</t>
  </si>
  <si>
    <t>707919M101</t>
  </si>
  <si>
    <t>19M101</t>
  </si>
  <si>
    <t>Névroses autres que les névroses dépressives, niveau 1</t>
  </si>
  <si>
    <t>708019M102</t>
  </si>
  <si>
    <t>19M102</t>
  </si>
  <si>
    <t>Névroses autres que les névroses dépressives, niveau 2</t>
  </si>
  <si>
    <t>708119M103</t>
  </si>
  <si>
    <t>19M103</t>
  </si>
  <si>
    <t>Névroses autres que les névroses dépressives, niveau 3</t>
  </si>
  <si>
    <t>708319M10T</t>
  </si>
  <si>
    <t>19M10T</t>
  </si>
  <si>
    <t>Névroses autres que les névroses dépressives, très courte durée</t>
  </si>
  <si>
    <t>708419M111</t>
  </si>
  <si>
    <t>19M111</t>
  </si>
  <si>
    <t>Névroses dépressives, niveau 1</t>
  </si>
  <si>
    <t>708519M112</t>
  </si>
  <si>
    <t>19M112</t>
  </si>
  <si>
    <t>Névroses dépressives, niveau 2</t>
  </si>
  <si>
    <t>708619M113</t>
  </si>
  <si>
    <t>19M113</t>
  </si>
  <si>
    <t>Névroses dépressives, niveau 3</t>
  </si>
  <si>
    <t>708719M114</t>
  </si>
  <si>
    <t>19M114</t>
  </si>
  <si>
    <t>Névroses dépressives, niveau 4</t>
  </si>
  <si>
    <t>708819M11T</t>
  </si>
  <si>
    <t>19M11T</t>
  </si>
  <si>
    <t>Névroses dépressives, très courte durée</t>
  </si>
  <si>
    <t>708919M121</t>
  </si>
  <si>
    <t>19M121</t>
  </si>
  <si>
    <t>Anorexie mentale et boulimie, niveau 1</t>
  </si>
  <si>
    <t>709019M122</t>
  </si>
  <si>
    <t>19M122</t>
  </si>
  <si>
    <t>Anorexie mentale et boulimie, niveau 2</t>
  </si>
  <si>
    <t>709119M123</t>
  </si>
  <si>
    <t>19M123</t>
  </si>
  <si>
    <t>Anorexie mentale et boulimie, niveau 3</t>
  </si>
  <si>
    <t>709319M12T</t>
  </si>
  <si>
    <t>19M12T</t>
  </si>
  <si>
    <t>Anorexie mentale et boulimie, très courte durée</t>
  </si>
  <si>
    <t>709419M131</t>
  </si>
  <si>
    <t>19M131</t>
  </si>
  <si>
    <t>Autres troubles de la personnalité et du comportement avec réactions impulsives, niveau 1</t>
  </si>
  <si>
    <t>709519M132</t>
  </si>
  <si>
    <t>19M132</t>
  </si>
  <si>
    <t>Autres troubles de la personnalité et du comportement avec réactions impulsives, niveau 2</t>
  </si>
  <si>
    <t>709619M133</t>
  </si>
  <si>
    <t>19M133</t>
  </si>
  <si>
    <t>Autres troubles de la personnalité et du comportement avec réactions impulsives, niveau 3</t>
  </si>
  <si>
    <t>709719M134</t>
  </si>
  <si>
    <t>19M134</t>
  </si>
  <si>
    <t>Autres troubles de la personnalité et du comportement avec réactions impulsives, niveau 4</t>
  </si>
  <si>
    <t>709819M13T</t>
  </si>
  <si>
    <t>19M13T</t>
  </si>
  <si>
    <t>Autres troubles de la personnalité et du comportement avec réactions impulsives, très courte durée</t>
  </si>
  <si>
    <t>709919M141</t>
  </si>
  <si>
    <t>19M141</t>
  </si>
  <si>
    <t>Troubles bipolaires et syndromes dépressifs sévères, niveau 1</t>
  </si>
  <si>
    <t>710019M142</t>
  </si>
  <si>
    <t>19M142</t>
  </si>
  <si>
    <t>Troubles bipolaires et syndromes dépressifs sévères, niveau 2</t>
  </si>
  <si>
    <t>710119M143</t>
  </si>
  <si>
    <t>19M143</t>
  </si>
  <si>
    <t>Troubles bipolaires et syndromes dépressifs sévères, niveau 3</t>
  </si>
  <si>
    <t>710319M14T</t>
  </si>
  <si>
    <t>19M14T</t>
  </si>
  <si>
    <t>Troubles bipolaires et syndromes dépressifs sévères, très courte durée</t>
  </si>
  <si>
    <t>710419M151</t>
  </si>
  <si>
    <t>19M151</t>
  </si>
  <si>
    <t>Autres psychoses, âge supérieur à 79 ans, niveau 1</t>
  </si>
  <si>
    <t>710519M152</t>
  </si>
  <si>
    <t>19M152</t>
  </si>
  <si>
    <t>Autres psychoses, âge supérieur à 79 ans, niveau 2</t>
  </si>
  <si>
    <t>710619M153</t>
  </si>
  <si>
    <t>19M153</t>
  </si>
  <si>
    <t>Autres psychoses, âge supérieur à 79 ans, niveau 3</t>
  </si>
  <si>
    <t>710819M15T</t>
  </si>
  <si>
    <t>19M15T</t>
  </si>
  <si>
    <t>Autres psychoses, âge supérieur à 79 ans, très courte durée</t>
  </si>
  <si>
    <t>710919M161</t>
  </si>
  <si>
    <t>19M161</t>
  </si>
  <si>
    <t>Autres psychoses, âge inférieur à 80 ans, niveau 1</t>
  </si>
  <si>
    <t>711019M162</t>
  </si>
  <si>
    <t>19M162</t>
  </si>
  <si>
    <t>Autres psychoses, âge inférieur à 80 ans, niveau 2</t>
  </si>
  <si>
    <t>711119M163</t>
  </si>
  <si>
    <t>19M163</t>
  </si>
  <si>
    <t>Autres psychoses, âge inférieur à 80 ans, niveau 3</t>
  </si>
  <si>
    <t>711319M16T</t>
  </si>
  <si>
    <t>19M16T</t>
  </si>
  <si>
    <t>Autres psychoses, âge inférieur à 80 ans, très courte durée</t>
  </si>
  <si>
    <t>711419M171</t>
  </si>
  <si>
    <t>19M171</t>
  </si>
  <si>
    <t>Maladies et troubles du développement psychologiques de l'enfance, niveau 1</t>
  </si>
  <si>
    <t>711819M181</t>
  </si>
  <si>
    <t>19M181</t>
  </si>
  <si>
    <t>Autres maladies et troubles mentaux de l'enfance, niveau 1</t>
  </si>
  <si>
    <t>711919M182</t>
  </si>
  <si>
    <t>19M182</t>
  </si>
  <si>
    <t>Autres maladies et troubles mentaux de l'enfance, niveau 2</t>
  </si>
  <si>
    <t>712219M18T</t>
  </si>
  <si>
    <t>19M18T</t>
  </si>
  <si>
    <t>Autres maladies et troubles mentaux de l'enfance, très courte durée</t>
  </si>
  <si>
    <t>712319M191</t>
  </si>
  <si>
    <t>19M191</t>
  </si>
  <si>
    <t>Troubles de l'humeur, niveau 1</t>
  </si>
  <si>
    <t>712419M192</t>
  </si>
  <si>
    <t>19M192</t>
  </si>
  <si>
    <t>Troubles de l'humeur, niveau 2</t>
  </si>
  <si>
    <t>712519M193</t>
  </si>
  <si>
    <t>19M193</t>
  </si>
  <si>
    <t>Troubles de l'humeur, niveau 3</t>
  </si>
  <si>
    <t>712619M194</t>
  </si>
  <si>
    <t>19M194</t>
  </si>
  <si>
    <t>Troubles de l'humeur, niveau 4</t>
  </si>
  <si>
    <t>712719M19T</t>
  </si>
  <si>
    <t>19M19T</t>
  </si>
  <si>
    <t>Troubles de l'humeur, très courte durée</t>
  </si>
  <si>
    <t>712819M201</t>
  </si>
  <si>
    <t>19M201</t>
  </si>
  <si>
    <t>Autres troubles mentaux, niveau 1</t>
  </si>
  <si>
    <t>712919M202</t>
  </si>
  <si>
    <t>19M202</t>
  </si>
  <si>
    <t>Autres troubles mentaux, niveau 2</t>
  </si>
  <si>
    <t>713019M203</t>
  </si>
  <si>
    <t>19M203</t>
  </si>
  <si>
    <t>Autres troubles mentaux, niveau 3</t>
  </si>
  <si>
    <t>713219M20T</t>
  </si>
  <si>
    <t>19M20T</t>
  </si>
  <si>
    <t>Autres troubles mentaux, très courte durée</t>
  </si>
  <si>
    <t>713319M21Z</t>
  </si>
  <si>
    <t>19M21Z</t>
  </si>
  <si>
    <t>Explorations et surveillance pour maladies et troubles mentaux</t>
  </si>
  <si>
    <t>713419M22Z</t>
  </si>
  <si>
    <t>19M22Z</t>
  </si>
  <si>
    <t>Symptômes et autres recours aux soins de la CMD 19</t>
  </si>
  <si>
    <t>713519M22T</t>
  </si>
  <si>
    <t>19M22T</t>
  </si>
  <si>
    <t>Symptômes et autres recours aux soins de la CMD 19, très courte durée</t>
  </si>
  <si>
    <t>725820Z021</t>
  </si>
  <si>
    <t>20Z021</t>
  </si>
  <si>
    <t>Toxicomanies non éthyliques avec dépendance, niveau 1</t>
  </si>
  <si>
    <t>725920Z022</t>
  </si>
  <si>
    <t>20Z022</t>
  </si>
  <si>
    <t>Toxicomanies non éthyliques avec dépendance, niveau 2</t>
  </si>
  <si>
    <t>726220Z02T</t>
  </si>
  <si>
    <t>20Z02T</t>
  </si>
  <si>
    <t>Toxicomanies non éthyliques avec dépendance, très courte durée</t>
  </si>
  <si>
    <t>726320Z031</t>
  </si>
  <si>
    <t>20Z031</t>
  </si>
  <si>
    <t>Abus de drogues non éthyliques sans dépendance, niveau 1</t>
  </si>
  <si>
    <t>726420Z032</t>
  </si>
  <si>
    <t>20Z032</t>
  </si>
  <si>
    <t>Abus de drogues non éthyliques sans dépendance, niveau 2</t>
  </si>
  <si>
    <t>726720Z041</t>
  </si>
  <si>
    <t>20Z041</t>
  </si>
  <si>
    <t>Ethylisme avec dépendance, niveau 1</t>
  </si>
  <si>
    <t>726820Z042</t>
  </si>
  <si>
    <t>20Z042</t>
  </si>
  <si>
    <t>Ethylisme avec dépendance, niveau 2</t>
  </si>
  <si>
    <t>726920Z043</t>
  </si>
  <si>
    <t>20Z043</t>
  </si>
  <si>
    <t>Ethylisme avec dépendance, niveau 3</t>
  </si>
  <si>
    <t>727020Z044</t>
  </si>
  <si>
    <t>20Z044</t>
  </si>
  <si>
    <t>Ethylisme avec dépendance, niveau 4</t>
  </si>
  <si>
    <t>727120Z04T</t>
  </si>
  <si>
    <t>20Z04T</t>
  </si>
  <si>
    <t>Ethylisme avec dépendance, très courte durée</t>
  </si>
  <si>
    <t>727220Z051</t>
  </si>
  <si>
    <t>20Z051</t>
  </si>
  <si>
    <t>Ethylisme aigu, niveau 1</t>
  </si>
  <si>
    <t>727320Z052</t>
  </si>
  <si>
    <t>20Z052</t>
  </si>
  <si>
    <t>Ethylisme aigu, niveau 2</t>
  </si>
  <si>
    <t>727420Z053</t>
  </si>
  <si>
    <t>20Z053</t>
  </si>
  <si>
    <t>Ethylisme aigu, niveau 3</t>
  </si>
  <si>
    <t>727620Z061</t>
  </si>
  <si>
    <t>20Z061</t>
  </si>
  <si>
    <t>Troubles mentaux organiques induits par l'alcool ou d'autres substances, niveau 1</t>
  </si>
  <si>
    <t>727720Z062</t>
  </si>
  <si>
    <t>20Z062</t>
  </si>
  <si>
    <t>Troubles mentaux organiques induits par l'alcool ou d'autres substances, niveau 2</t>
  </si>
  <si>
    <t>727820Z063</t>
  </si>
  <si>
    <t>20Z063</t>
  </si>
  <si>
    <t>Troubles mentaux organiques induits par l'alcool ou d'autres substances, niveau 3</t>
  </si>
  <si>
    <t>728020Z06T</t>
  </si>
  <si>
    <t>20Z06T</t>
  </si>
  <si>
    <t>Troubles mentaux organiques induits par l'alcool ou d'autres substances, très courte durée</t>
  </si>
  <si>
    <t>728120Z041</t>
  </si>
  <si>
    <t>728220Z042</t>
  </si>
  <si>
    <t>728320Z043</t>
  </si>
  <si>
    <t>728520Z021</t>
  </si>
  <si>
    <t>728620Z022</t>
  </si>
  <si>
    <t>741521C041</t>
  </si>
  <si>
    <t>21C041</t>
  </si>
  <si>
    <t>Interventions sur la main ou le poignet à la suite de blessures, niveau 1</t>
  </si>
  <si>
    <t>741921C04J</t>
  </si>
  <si>
    <t>21C04J</t>
  </si>
  <si>
    <t>Interventions sur la main ou le poignet à la suite de blessures, en ambulatoire</t>
  </si>
  <si>
    <t>742021C051</t>
  </si>
  <si>
    <t>21C051</t>
  </si>
  <si>
    <t>Autres interventions pour blessures ou complications d'acte, niveau 1</t>
  </si>
  <si>
    <t>742121C052</t>
  </si>
  <si>
    <t>21C052</t>
  </si>
  <si>
    <t>Autres interventions pour blessures ou complications d'acte, niveau 2</t>
  </si>
  <si>
    <t>742221C053</t>
  </si>
  <si>
    <t>21C053</t>
  </si>
  <si>
    <t>Autres interventions pour blessures ou complications d'acte, niveau 3</t>
  </si>
  <si>
    <t>742321C054</t>
  </si>
  <si>
    <t>21C054</t>
  </si>
  <si>
    <t>Autres interventions pour blessures ou complications d'acte, niveau 4</t>
  </si>
  <si>
    <t>742421C05J</t>
  </si>
  <si>
    <t>21C05J</t>
  </si>
  <si>
    <t>Autres interventions pour blessures ou complications d'acte, en ambulatoire</t>
  </si>
  <si>
    <t>742621C061</t>
  </si>
  <si>
    <t>21C061</t>
  </si>
  <si>
    <t>Greffes de peau ou parages de plaies pour lésions autres que des brûlures, niveau 1</t>
  </si>
  <si>
    <t>742721C062</t>
  </si>
  <si>
    <t>21C062</t>
  </si>
  <si>
    <t>Greffes de peau ou parages de plaies pour lésions autres que des brûlures, niveau 2</t>
  </si>
  <si>
    <t>742821C063</t>
  </si>
  <si>
    <t>21C063</t>
  </si>
  <si>
    <t>Greffes de peau ou parages de plaies pour lésions autres que des brûlures, niveau 3</t>
  </si>
  <si>
    <t>742921C064</t>
  </si>
  <si>
    <t>21C064</t>
  </si>
  <si>
    <t>Greffes de peau ou parages de plaies pour lésions autres que des brûlures, niveau 4</t>
  </si>
  <si>
    <t>743021C06J</t>
  </si>
  <si>
    <t>21C06J</t>
  </si>
  <si>
    <t>Greffes de peau ou parages de plaies pour lésions autres que des brûlures, en ambulatoire</t>
  </si>
  <si>
    <t>756321K02J</t>
  </si>
  <si>
    <t>21K02J</t>
  </si>
  <si>
    <t>Traumatismes, allergies et empoisonnements sans acte opératoire, avec anesthésie, en ambulatoire</t>
  </si>
  <si>
    <t>756421M021</t>
  </si>
  <si>
    <t>21M021</t>
  </si>
  <si>
    <t>Effets toxiques des médicaments et substances biologiques, âge inférieur à 18 ans, niveau 1</t>
  </si>
  <si>
    <t>756521M022</t>
  </si>
  <si>
    <t>21M022</t>
  </si>
  <si>
    <t>Effets toxiques des médicaments et substances biologiques, âge inférieur à 18 ans, niveau 2</t>
  </si>
  <si>
    <t>756621M023</t>
  </si>
  <si>
    <t>21M023</t>
  </si>
  <si>
    <t>Effets toxiques des médicaments et substances biologiques, âge inférieur à 18 ans, niveau 3</t>
  </si>
  <si>
    <t>756821M041</t>
  </si>
  <si>
    <t>21M041</t>
  </si>
  <si>
    <t>Réactions allergiques non classées ailleurs, âge inférieur à 18 ans, niveau 1</t>
  </si>
  <si>
    <t>757221M051</t>
  </si>
  <si>
    <t>21M051</t>
  </si>
  <si>
    <t>Réactions allergiques non classées ailleurs, âge supérieur à 17 ans, niveau 1</t>
  </si>
  <si>
    <t>757321M052</t>
  </si>
  <si>
    <t>21M052</t>
  </si>
  <si>
    <t>Réactions allergiques non classées ailleurs, âge supérieur à 17 ans, niveau 2</t>
  </si>
  <si>
    <t>757621M061</t>
  </si>
  <si>
    <t>21M061</t>
  </si>
  <si>
    <t>Traumatismes imprécis, âge inférieur à 18 ans, niveau 1</t>
  </si>
  <si>
    <t>758021M071</t>
  </si>
  <si>
    <t>21M071</t>
  </si>
  <si>
    <t>Traumatismes imprécis, âge supérieur à 17 ans, niveau 1</t>
  </si>
  <si>
    <t>758121M072</t>
  </si>
  <si>
    <t>21M072</t>
  </si>
  <si>
    <t>Traumatismes imprécis, âge supérieur à 17 ans, niveau 2</t>
  </si>
  <si>
    <t>758221M073</t>
  </si>
  <si>
    <t>21M073</t>
  </si>
  <si>
    <t>Traumatismes imprécis, âge supérieur à 17 ans, niveau 3</t>
  </si>
  <si>
    <t>758421M101</t>
  </si>
  <si>
    <t>21M101</t>
  </si>
  <si>
    <t>Effets toxiques des médicaments et substances biologiques, âge supérieur à 17 ans, niveau 1</t>
  </si>
  <si>
    <t>758521M102</t>
  </si>
  <si>
    <t>21M102</t>
  </si>
  <si>
    <t>Effets toxiques des médicaments et substances biologiques, âge supérieur à 17 ans, niveau 2</t>
  </si>
  <si>
    <t>758621M103</t>
  </si>
  <si>
    <t>21M103</t>
  </si>
  <si>
    <t>Effets toxiques des médicaments et substances biologiques, âge supérieur à 17 ans, niveau 3</t>
  </si>
  <si>
    <t>758721M104</t>
  </si>
  <si>
    <t>21M104</t>
  </si>
  <si>
    <t>Effets toxiques des médicaments et substances biologiques, âge supérieur à 17 ans, niveau 4</t>
  </si>
  <si>
    <t>758821M111</t>
  </si>
  <si>
    <t>21M111</t>
  </si>
  <si>
    <t>Effets toxiques des autres substances chimiques, niveau 1</t>
  </si>
  <si>
    <t>758921M112</t>
  </si>
  <si>
    <t>21M112</t>
  </si>
  <si>
    <t>Effets toxiques des autres substances chimiques, niveau 2</t>
  </si>
  <si>
    <t>759221M121</t>
  </si>
  <si>
    <t>21M121</t>
  </si>
  <si>
    <t>Autres effets toxiques, niveau 1</t>
  </si>
  <si>
    <t>759321M122</t>
  </si>
  <si>
    <t>21M122</t>
  </si>
  <si>
    <t>Autres effets toxiques, niveau 2</t>
  </si>
  <si>
    <t>759421M123</t>
  </si>
  <si>
    <t>21M123</t>
  </si>
  <si>
    <t>Autres effets toxiques, niveau 3</t>
  </si>
  <si>
    <t>759621M131</t>
  </si>
  <si>
    <t>21M131</t>
  </si>
  <si>
    <t>Maltraitance, niveau 1</t>
  </si>
  <si>
    <t>759721M132</t>
  </si>
  <si>
    <t>21M132</t>
  </si>
  <si>
    <t>Maltraitance, niveau 2</t>
  </si>
  <si>
    <t>760021M141</t>
  </si>
  <si>
    <t>21M141</t>
  </si>
  <si>
    <t>Autres traumatismes et effets nocifs autres que les intoxications, niveau 1</t>
  </si>
  <si>
    <t>760121M142</t>
  </si>
  <si>
    <t>21M142</t>
  </si>
  <si>
    <t>Autres traumatismes et effets nocifs autres que les intoxications, niveau 2</t>
  </si>
  <si>
    <t>760221M143</t>
  </si>
  <si>
    <t>21M143</t>
  </si>
  <si>
    <t>Autres traumatismes et effets nocifs autres que les intoxications, niveau 3</t>
  </si>
  <si>
    <t>760321M144</t>
  </si>
  <si>
    <t>21M144</t>
  </si>
  <si>
    <t>Autres traumatismes et effets nocifs autres que les intoxications, niveau 4</t>
  </si>
  <si>
    <t>760421M151</t>
  </si>
  <si>
    <t>21M151</t>
  </si>
  <si>
    <t>Rejets de greffe, niveau 1</t>
  </si>
  <si>
    <t>760521M152</t>
  </si>
  <si>
    <t>21M152</t>
  </si>
  <si>
    <t>Rejets de greffe, niveau 2</t>
  </si>
  <si>
    <t>760621M153</t>
  </si>
  <si>
    <t>21M153</t>
  </si>
  <si>
    <t>Rejets de greffe, niveau 3</t>
  </si>
  <si>
    <t>760721M154</t>
  </si>
  <si>
    <t>21M154</t>
  </si>
  <si>
    <t>Rejets de greffe, niveau 4</t>
  </si>
  <si>
    <t>760821M15T</t>
  </si>
  <si>
    <t>21M15T</t>
  </si>
  <si>
    <t>Rejets de greffe, très courte durée</t>
  </si>
  <si>
    <t>760921M161</t>
  </si>
  <si>
    <t>21M161</t>
  </si>
  <si>
    <t>Autres complications iatrogéniques non classées ailleurs, niveau 1</t>
  </si>
  <si>
    <t>761021M162</t>
  </si>
  <si>
    <t>21M162</t>
  </si>
  <si>
    <t>Autres complications iatrogéniques non classées ailleurs, niveau 2</t>
  </si>
  <si>
    <t>761121M163</t>
  </si>
  <si>
    <t>21M163</t>
  </si>
  <si>
    <t>Autres complications iatrogéniques non classées ailleurs, niveau 3</t>
  </si>
  <si>
    <t>761221M164</t>
  </si>
  <si>
    <t>21M164</t>
  </si>
  <si>
    <t>Autres complications iatrogéniques non classées ailleurs, niveau 4</t>
  </si>
  <si>
    <t>761321M16T</t>
  </si>
  <si>
    <t>21M16T</t>
  </si>
  <si>
    <t>Autres complications iatrogéniques non classées ailleurs, très courte durée</t>
  </si>
  <si>
    <t>761421M02T</t>
  </si>
  <si>
    <t>21M02T</t>
  </si>
  <si>
    <t>Effets toxiques des médicaments et substances biologiques, âge inférieur à 18 ans, très courte durée</t>
  </si>
  <si>
    <t>761521M07T</t>
  </si>
  <si>
    <t>21M07T</t>
  </si>
  <si>
    <t>Traumatismes imprécis, âge supérieur à 17 ans, très courte durée</t>
  </si>
  <si>
    <t>761621M10T</t>
  </si>
  <si>
    <t>21M10T</t>
  </si>
  <si>
    <t>Effets toxiques des médicaments et substances biologiques, âge supérieur à 17 ans, très courte durée</t>
  </si>
  <si>
    <t>761721M11T</t>
  </si>
  <si>
    <t>21M11T</t>
  </si>
  <si>
    <t>Effets toxiques des autres substances chimiques, très courte durée</t>
  </si>
  <si>
    <t>761821M14T</t>
  </si>
  <si>
    <t>21M14T</t>
  </si>
  <si>
    <t>Autres traumatismes et effets nocifs autres que les intoxications, très courte durée</t>
  </si>
  <si>
    <t>761921M04T</t>
  </si>
  <si>
    <t>21M04T</t>
  </si>
  <si>
    <t>Réactions allergiques non classées ailleurs, âge inférieur à 18 ans, très courte durée</t>
  </si>
  <si>
    <t>762021M05T</t>
  </si>
  <si>
    <t>21M05T</t>
  </si>
  <si>
    <t>Réactions allergiques non classées ailleurs, âge supérieur à 17 ans, très courte durée</t>
  </si>
  <si>
    <t>780222C021</t>
  </si>
  <si>
    <t>22C021</t>
  </si>
  <si>
    <t>Brûlures non étendues avec greffe cutanée, niveau 1</t>
  </si>
  <si>
    <t>780322C022</t>
  </si>
  <si>
    <t>22C022</t>
  </si>
  <si>
    <t>Brûlures non étendues avec greffe cutanée, niveau 2</t>
  </si>
  <si>
    <t>780422C023</t>
  </si>
  <si>
    <t>22C023</t>
  </si>
  <si>
    <t>Brûlures non étendues avec greffe cutanée, niveau 3</t>
  </si>
  <si>
    <t>780522C024</t>
  </si>
  <si>
    <t>22C024</t>
  </si>
  <si>
    <t>Brûlures non étendues avec greffe cutanée, niveau 4</t>
  </si>
  <si>
    <t>780622C031</t>
  </si>
  <si>
    <t>22C031</t>
  </si>
  <si>
    <t>Brûlures non étendues avec parages de plaie ou autres interventions chirurgicales, niveau 1</t>
  </si>
  <si>
    <t>781022C02J</t>
  </si>
  <si>
    <t>22C02J</t>
  </si>
  <si>
    <t>Brûlures non étendues avec greffe cutanée, en ambulatoire</t>
  </si>
  <si>
    <t>785222K02J</t>
  </si>
  <si>
    <t>22K02J</t>
  </si>
  <si>
    <t>Brûlures sans acte opératoire, avec anesthésie, en ambulatoire</t>
  </si>
  <si>
    <t>785322M021</t>
  </si>
  <si>
    <t>22M021</t>
  </si>
  <si>
    <t>Brûlures et gelures non étendues sans intervention chirurgicale, niveau 1</t>
  </si>
  <si>
    <t>785422M022</t>
  </si>
  <si>
    <t>22M022</t>
  </si>
  <si>
    <t>Brûlures et gelures non étendues sans intervention chirurgicale, niveau 2</t>
  </si>
  <si>
    <t>785522M023</t>
  </si>
  <si>
    <t>22M023</t>
  </si>
  <si>
    <t>Brûlures et gelures non étendues sans intervention chirurgicale, niveau 3</t>
  </si>
  <si>
    <t>785622M024</t>
  </si>
  <si>
    <t>22M024</t>
  </si>
  <si>
    <t>Brûlures et gelures non étendues sans intervention chirurgicale, niveau 4</t>
  </si>
  <si>
    <t>785722Z021</t>
  </si>
  <si>
    <t>22Z021</t>
  </si>
  <si>
    <t>Brûlures étendues, niveau 1</t>
  </si>
  <si>
    <t>785922Z023</t>
  </si>
  <si>
    <t>22Z023</t>
  </si>
  <si>
    <t>Brûlures étendues, niveau 3</t>
  </si>
  <si>
    <t>786022Z024</t>
  </si>
  <si>
    <t>22Z024</t>
  </si>
  <si>
    <t>Brûlures étendues, niveau 4</t>
  </si>
  <si>
    <t>786122Z03Z</t>
  </si>
  <si>
    <t>22Z03Z</t>
  </si>
  <si>
    <t>Brûlures avec transfert vers un autre établissement MCO : séjours de moins de 2 jours</t>
  </si>
  <si>
    <t>786222M02T</t>
  </si>
  <si>
    <t>22M02T</t>
  </si>
  <si>
    <t>Brûlures et gelures non étendues sans intervention chirurgicale, très courte durée</t>
  </si>
  <si>
    <t>790123C021</t>
  </si>
  <si>
    <t>23C021</t>
  </si>
  <si>
    <t>Interventions chirurgicales avec autres motifs de recours aux services de santé, niveau 1</t>
  </si>
  <si>
    <t>790223C022</t>
  </si>
  <si>
    <t>23C022</t>
  </si>
  <si>
    <t>Interventions chirurgicales avec autres motifs de recours aux services de santé, niveau 2</t>
  </si>
  <si>
    <t>790323C023</t>
  </si>
  <si>
    <t>23C023</t>
  </si>
  <si>
    <t>Interventions chirurgicales avec autres motifs de recours aux services de santé, niveau 3</t>
  </si>
  <si>
    <t>790423C024</t>
  </si>
  <si>
    <t>23C024</t>
  </si>
  <si>
    <t>Interventions chirurgicales avec autres motifs de recours aux services de santé, niveau 4</t>
  </si>
  <si>
    <t>790523C02J</t>
  </si>
  <si>
    <t>23C02J</t>
  </si>
  <si>
    <t>Interventions chirurgicales avec autres motifs de recours aux services de santé, en ambulatoire</t>
  </si>
  <si>
    <t>795923K02Z</t>
  </si>
  <si>
    <t>23K02Z</t>
  </si>
  <si>
    <t>Explorations nocturnes et apparentées : séjours de moins de 2 jours</t>
  </si>
  <si>
    <t>796023K03J</t>
  </si>
  <si>
    <t>23K03J</t>
  </si>
  <si>
    <t>Motifs de recours de la CMD 23 sans acte opératoire, avec anesthésie, en ambulatoire</t>
  </si>
  <si>
    <t>796123M02T</t>
  </si>
  <si>
    <t>23M02T</t>
  </si>
  <si>
    <t>Rééducation, très courte durée</t>
  </si>
  <si>
    <t>796223M02Z</t>
  </si>
  <si>
    <t>23M02Z</t>
  </si>
  <si>
    <t>Rééducation</t>
  </si>
  <si>
    <t>796323M061</t>
  </si>
  <si>
    <t>23M061</t>
  </si>
  <si>
    <t>Autres facteurs influant sur l'état de santé, niveau 1</t>
  </si>
  <si>
    <t>796423M062</t>
  </si>
  <si>
    <t>23M062</t>
  </si>
  <si>
    <t>Autres facteurs influant sur l'état de santé, niveau 2</t>
  </si>
  <si>
    <t>796523M063</t>
  </si>
  <si>
    <t>23M063</t>
  </si>
  <si>
    <t>Autres facteurs influant sur l'état de santé, niveau 3</t>
  </si>
  <si>
    <t>796623M064</t>
  </si>
  <si>
    <t>23M064</t>
  </si>
  <si>
    <t>Autres facteurs influant sur l'état de santé, niveau 4</t>
  </si>
  <si>
    <t>796723M06T</t>
  </si>
  <si>
    <t>23M06T</t>
  </si>
  <si>
    <t>Autres facteurs influant sur l'état de santé, très courte durée</t>
  </si>
  <si>
    <t>796823M07J</t>
  </si>
  <si>
    <t>23M07J</t>
  </si>
  <si>
    <t>Autres motifs de recours pour infection à VIH, en ambulatoire</t>
  </si>
  <si>
    <t>796923M08J</t>
  </si>
  <si>
    <t>23M08J</t>
  </si>
  <si>
    <t>Autres motifs de recours chez un patient diabétique, en ambulatoire</t>
  </si>
  <si>
    <t>797023M091</t>
  </si>
  <si>
    <t>23M091</t>
  </si>
  <si>
    <t>Chimiothérapie pour affections non tumorales, niveau 1</t>
  </si>
  <si>
    <t>797123M092</t>
  </si>
  <si>
    <t>23M092</t>
  </si>
  <si>
    <t>Chimiothérapie pour affections non tumorales, niveau 2</t>
  </si>
  <si>
    <t>797223M093</t>
  </si>
  <si>
    <t>23M093</t>
  </si>
  <si>
    <t>Chimiothérapie pour affections non tumorales, niveau 3</t>
  </si>
  <si>
    <t>797323M094</t>
  </si>
  <si>
    <t>23M094</t>
  </si>
  <si>
    <t>Chimiothérapie pour affections non tumorales, niveau 4</t>
  </si>
  <si>
    <t>797423M101</t>
  </si>
  <si>
    <t>23M101</t>
  </si>
  <si>
    <t>Soins de contrôle chirurgicaux, niveau 1</t>
  </si>
  <si>
    <t>797523M102</t>
  </si>
  <si>
    <t>23M102</t>
  </si>
  <si>
    <t>Soins de contrôle chirurgicaux, niveau 2</t>
  </si>
  <si>
    <t>797623M103</t>
  </si>
  <si>
    <t>23M103</t>
  </si>
  <si>
    <t>Soins de contrôle chirurgicaux, niveau 3</t>
  </si>
  <si>
    <t>797723M104</t>
  </si>
  <si>
    <t>23M104</t>
  </si>
  <si>
    <t>Soins de contrôle chirurgicaux, niveau 4</t>
  </si>
  <si>
    <t>797823M10T</t>
  </si>
  <si>
    <t>23M10T</t>
  </si>
  <si>
    <t>Soins de contrôle chirurgicaux, très courte durée</t>
  </si>
  <si>
    <t>797923M111</t>
  </si>
  <si>
    <t>23M111</t>
  </si>
  <si>
    <t>Autres motifs concernant majoritairement la petite enfance, niveau 1</t>
  </si>
  <si>
    <t>798023M112</t>
  </si>
  <si>
    <t>23M112</t>
  </si>
  <si>
    <t>Autres motifs concernant majoritairement la petite enfance, niveau 2</t>
  </si>
  <si>
    <t>798423M14Z</t>
  </si>
  <si>
    <t>23M14Z</t>
  </si>
  <si>
    <t>Traitements prophylactiques</t>
  </si>
  <si>
    <t>798523M15Z</t>
  </si>
  <si>
    <t>23M15Z</t>
  </si>
  <si>
    <t>Actes non effectués en raison d'une contre-indication</t>
  </si>
  <si>
    <t>798623M16Z</t>
  </si>
  <si>
    <t>23M16Z</t>
  </si>
  <si>
    <t>Convalescences et autres motifs sociaux</t>
  </si>
  <si>
    <t>798823M19Z</t>
  </si>
  <si>
    <t>23M19Z</t>
  </si>
  <si>
    <t>Explorations et surveillance pour autres motifs de recours aux soins</t>
  </si>
  <si>
    <t>798923M20T</t>
  </si>
  <si>
    <t>23M20T</t>
  </si>
  <si>
    <t>Autres symptômes et motifs de recours aux soins de la CMD 23, très courte durée</t>
  </si>
  <si>
    <t>799023M20Z</t>
  </si>
  <si>
    <t>23M20Z</t>
  </si>
  <si>
    <t>Autres symptômes et motifs de recours aux soins de la CMD 23</t>
  </si>
  <si>
    <t>799123Z02T</t>
  </si>
  <si>
    <t>23Z02T</t>
  </si>
  <si>
    <t>Soins Palliatifs, avec ou sans acte, très courte durée</t>
  </si>
  <si>
    <t>799223Z02Z</t>
  </si>
  <si>
    <t>23Z02Z</t>
  </si>
  <si>
    <t>Soins Palliatifs, avec ou sans acte</t>
  </si>
  <si>
    <t>799323Z02Z</t>
  </si>
  <si>
    <t>799423Z02Z</t>
  </si>
  <si>
    <t>799523M11T</t>
  </si>
  <si>
    <t>23M11T</t>
  </si>
  <si>
    <t>Autres motifs concernant majoritairement la petite enfance, très courte durée</t>
  </si>
  <si>
    <t>799623M16T</t>
  </si>
  <si>
    <t>23M16T</t>
  </si>
  <si>
    <t>Convalescences et autres motifs sociaux, très courte durée</t>
  </si>
  <si>
    <t>799723M21T</t>
  </si>
  <si>
    <t>23M21T</t>
  </si>
  <si>
    <t>Désensibilisations et tests allergologiques nécessitant une hospitalisation, très courte durée</t>
  </si>
  <si>
    <t>799823M21Z</t>
  </si>
  <si>
    <t>23M21Z</t>
  </si>
  <si>
    <t>Désensibilisations et tests allergologiques nécessitant une hospitalisation</t>
  </si>
  <si>
    <t>870125C021</t>
  </si>
  <si>
    <t>25C021</t>
  </si>
  <si>
    <t>Interventions pour maladie due au VIH, niveau 1</t>
  </si>
  <si>
    <t>870225C022</t>
  </si>
  <si>
    <t>25C022</t>
  </si>
  <si>
    <t>Interventions pour maladie due au VIH, niveau 2</t>
  </si>
  <si>
    <t>870425C024</t>
  </si>
  <si>
    <t>25C024</t>
  </si>
  <si>
    <t>Interventions pour maladie due au VIH, niveau 4</t>
  </si>
  <si>
    <t>875525M02A</t>
  </si>
  <si>
    <t>25M02A</t>
  </si>
  <si>
    <t>Autres maladies dues au VIH</t>
  </si>
  <si>
    <t>875625M02B</t>
  </si>
  <si>
    <t>25M02B</t>
  </si>
  <si>
    <t>Maladies dues au VIH, avec une seule complication infectieuse</t>
  </si>
  <si>
    <t>875725M02C</t>
  </si>
  <si>
    <t>25M02C</t>
  </si>
  <si>
    <t>Maladies dues au VIH, avec plusieurs complications infectieuses</t>
  </si>
  <si>
    <t>875825M02T</t>
  </si>
  <si>
    <t>25M02T</t>
  </si>
  <si>
    <t>Autres maladies dues au VIH, très courte durée</t>
  </si>
  <si>
    <t>875925Z02E</t>
  </si>
  <si>
    <t>25Z02E</t>
  </si>
  <si>
    <t>Maladies dues au VIH, avec décès</t>
  </si>
  <si>
    <t>880226C021</t>
  </si>
  <si>
    <t>26C021</t>
  </si>
  <si>
    <t>Interventions pour traumatismes multiples graves, niveau 1</t>
  </si>
  <si>
    <t>880326C022</t>
  </si>
  <si>
    <t>26C022</t>
  </si>
  <si>
    <t>Interventions pour traumatismes multiples graves, niveau 2</t>
  </si>
  <si>
    <t>880426C023</t>
  </si>
  <si>
    <t>26C023</t>
  </si>
  <si>
    <t>Interventions pour traumatismes multiples graves, niveau 3</t>
  </si>
  <si>
    <t>880526C024</t>
  </si>
  <si>
    <t>26C024</t>
  </si>
  <si>
    <t>Interventions pour traumatismes multiples graves, niveau 4</t>
  </si>
  <si>
    <t>885226M021</t>
  </si>
  <si>
    <t>26M021</t>
  </si>
  <si>
    <t>Traumatismes multiples graves, niveau 1</t>
  </si>
  <si>
    <t>885326M022</t>
  </si>
  <si>
    <t>26M022</t>
  </si>
  <si>
    <t>Traumatismes multiples graves, niveau 2</t>
  </si>
  <si>
    <t>885426M023</t>
  </si>
  <si>
    <t>26M023</t>
  </si>
  <si>
    <t>Traumatismes multiples graves, niveau 3</t>
  </si>
  <si>
    <t>885526M024</t>
  </si>
  <si>
    <t>26M024</t>
  </si>
  <si>
    <t>Traumatismes multiples graves, niveau 4</t>
  </si>
  <si>
    <t>890727C022</t>
  </si>
  <si>
    <t>27C022</t>
  </si>
  <si>
    <t>Transplantations hépatiques, niveau 2</t>
  </si>
  <si>
    <t>890827C023</t>
  </si>
  <si>
    <t>27C023</t>
  </si>
  <si>
    <t>Transplantations hépatiques, niveau 3</t>
  </si>
  <si>
    <t>890927C024</t>
  </si>
  <si>
    <t>27C024</t>
  </si>
  <si>
    <t>Transplantations hépatiques, niveau 4</t>
  </si>
  <si>
    <t>891227C033</t>
  </si>
  <si>
    <t>27C033</t>
  </si>
  <si>
    <t>Transplantations pancréatiques, niveau 3</t>
  </si>
  <si>
    <t>891627C043</t>
  </si>
  <si>
    <t>27C043</t>
  </si>
  <si>
    <t>Transplantations pulmonaires, niveau 3</t>
  </si>
  <si>
    <t>891727C044</t>
  </si>
  <si>
    <t>27C044</t>
  </si>
  <si>
    <t>Transplantations pulmonaires, niveau 4</t>
  </si>
  <si>
    <t>892027C053</t>
  </si>
  <si>
    <t>27C053</t>
  </si>
  <si>
    <t>Transplantations cardiaques, niveau 3</t>
  </si>
  <si>
    <t>892127C054</t>
  </si>
  <si>
    <t>27C054</t>
  </si>
  <si>
    <t>Transplantations cardiaques, niveau 4</t>
  </si>
  <si>
    <t>892227C061</t>
  </si>
  <si>
    <t>27C061</t>
  </si>
  <si>
    <t>Transplantations rénales, niveau 1</t>
  </si>
  <si>
    <t>892327C062</t>
  </si>
  <si>
    <t>27C062</t>
  </si>
  <si>
    <t>Transplantations rénales, niveau 2</t>
  </si>
  <si>
    <t>892427C063</t>
  </si>
  <si>
    <t>27C063</t>
  </si>
  <si>
    <t>Transplantations rénales, niveau 3</t>
  </si>
  <si>
    <t>892527C064</t>
  </si>
  <si>
    <t>27C064</t>
  </si>
  <si>
    <t>Transplantations rénales, niveau 4</t>
  </si>
  <si>
    <t>897027Z021</t>
  </si>
  <si>
    <t>27Z021</t>
  </si>
  <si>
    <t>Allogreffes de cellules souches hématopoïétiques, niveau 1</t>
  </si>
  <si>
    <t>897127Z022</t>
  </si>
  <si>
    <t>27Z022</t>
  </si>
  <si>
    <t>Allogreffes de cellules souches hématopoïétiques, niveau 2</t>
  </si>
  <si>
    <t>897227Z023</t>
  </si>
  <si>
    <t>27Z023</t>
  </si>
  <si>
    <t>Allogreffes de cellules souches hématopoïétiques, niveau 3</t>
  </si>
  <si>
    <t>897327Z024</t>
  </si>
  <si>
    <t>27Z024</t>
  </si>
  <si>
    <t>Allogreffes de cellules souches hématopoïétiques, niveau 4</t>
  </si>
  <si>
    <t>897627Z04J</t>
  </si>
  <si>
    <t>27Z04J</t>
  </si>
  <si>
    <t>Greffes de cellules souches hématopoïétiques, en ambulatoire</t>
  </si>
  <si>
    <t>897727Z03Z</t>
  </si>
  <si>
    <t>27Z03Z</t>
  </si>
  <si>
    <t>Autogreffes de cellules souches hématopoïétiques</t>
  </si>
  <si>
    <t>960228Z01Z</t>
  </si>
  <si>
    <t>28Z01Z</t>
  </si>
  <si>
    <t>Entraînements à la dialyse péritonéale automatisée, en séances</t>
  </si>
  <si>
    <t>960328Z02Z</t>
  </si>
  <si>
    <t>28Z02Z</t>
  </si>
  <si>
    <t>Entraînements à la dialyse péritonéale continue ambulatoire, en séances</t>
  </si>
  <si>
    <t>960428Z03Z</t>
  </si>
  <si>
    <t>28Z03Z</t>
  </si>
  <si>
    <t>Entraînements à l'hémodialyse, en séances</t>
  </si>
  <si>
    <t>960528Z04Z</t>
  </si>
  <si>
    <t>28Z04Z</t>
  </si>
  <si>
    <t>Hémodialyse, en séances</t>
  </si>
  <si>
    <t>960628Z07Z</t>
  </si>
  <si>
    <t>28Z07Z</t>
  </si>
  <si>
    <t>Chimiothérapie pour tumeur, en séances</t>
  </si>
  <si>
    <t>960928Z10Z</t>
  </si>
  <si>
    <t>28Z10Z</t>
  </si>
  <si>
    <t>Curiethérapie, en séances</t>
  </si>
  <si>
    <t>961028Z11Z</t>
  </si>
  <si>
    <t>28Z11Z</t>
  </si>
  <si>
    <t>Techniques spéciales d'irradiation externe, en séances</t>
  </si>
  <si>
    <t>961328Z14Z</t>
  </si>
  <si>
    <t>28Z14Z</t>
  </si>
  <si>
    <t>Transfusions, en séances</t>
  </si>
  <si>
    <t>961428Z15Z</t>
  </si>
  <si>
    <t>28Z15Z</t>
  </si>
  <si>
    <t>Oxygénothérapie hyperbare, en séances</t>
  </si>
  <si>
    <t>961528Z16Z</t>
  </si>
  <si>
    <t>28Z16Z</t>
  </si>
  <si>
    <t>Aphérèses sanguines, en séances</t>
  </si>
  <si>
    <t>961628Z17Z</t>
  </si>
  <si>
    <t>28Z17Z</t>
  </si>
  <si>
    <t>Chimiothérapie pour affection non tumorale, en séances</t>
  </si>
  <si>
    <t>961728Z04Z</t>
  </si>
  <si>
    <t>962028Z11Z</t>
  </si>
  <si>
    <t>962128Z11Z</t>
  </si>
  <si>
    <t>962228Z18Z</t>
  </si>
  <si>
    <t>28Z18Z</t>
  </si>
  <si>
    <t>Radiothérapie conformationnelle avec modulation d'intensité, en séances</t>
  </si>
  <si>
    <t>962328Z11Z</t>
  </si>
  <si>
    <t>962528Z18Z</t>
  </si>
  <si>
    <t>962628Z19Z</t>
  </si>
  <si>
    <t>28Z19Z</t>
  </si>
  <si>
    <t>Préparations à une irradiation externe par RCMI ou techniques spéciales</t>
  </si>
  <si>
    <t>962828Z20Z</t>
  </si>
  <si>
    <t>28Z20Z</t>
  </si>
  <si>
    <t>Préparations à une irradiation externe avec dosimétrie tridimensionnelle avec HDV</t>
  </si>
  <si>
    <t>962928Z21Z</t>
  </si>
  <si>
    <t>28Z21Z</t>
  </si>
  <si>
    <t>Préparations à une irradiation externe avec dosimétrie tridimensionnelle sans HDV</t>
  </si>
  <si>
    <t>963028Z22Z</t>
  </si>
  <si>
    <t>28Z22Z</t>
  </si>
  <si>
    <t>Autres préparations à une irradiation externe</t>
  </si>
  <si>
    <t>963128Z23Z</t>
  </si>
  <si>
    <t>28Z23Z</t>
  </si>
  <si>
    <t>Techniques complexes d'irradiation externe avec repositionnement, en séances</t>
  </si>
  <si>
    <t>963228Z24Z</t>
  </si>
  <si>
    <t>28Z24Z</t>
  </si>
  <si>
    <t>Techniques complexes d'irradiation externe sans repositionnement, en séances</t>
  </si>
  <si>
    <t>963328Z25Z</t>
  </si>
  <si>
    <t>28Z25Z</t>
  </si>
  <si>
    <t>Autres techniques d'irradiation externe, en séances</t>
  </si>
  <si>
    <t>63203C06J</t>
  </si>
  <si>
    <t>03C06J</t>
  </si>
  <si>
    <t>Interventions sur les sinus et l'apophyse mastoïde, âge inférieur à 18 ans, en ambulatoire</t>
  </si>
  <si>
    <t xml:space="preserve">Il convient de noter que cette étude ne permet pas d’établir une comparaison directe entre une charge et un financement, autrement dit elle ne permet pas d’évaluer un taux de marge. </t>
  </si>
  <si>
    <t>La valorisation de l'activité par les tarifs inclut le financement spécifique des séjours extrêmes</t>
  </si>
  <si>
    <t>2/ les tarifs issus des coûts</t>
  </si>
  <si>
    <t>L'étude compare la valorisation de l'activité sur la base de deux notions tarifaires</t>
  </si>
  <si>
    <t/>
  </si>
  <si>
    <t>Années des réferentiels</t>
  </si>
  <si>
    <t>Indicateur de fiabilité</t>
  </si>
  <si>
    <t>Tarif moyen issu des coûts</t>
  </si>
  <si>
    <t>Ecart en €</t>
  </si>
  <si>
    <t>Ecart en %</t>
  </si>
  <si>
    <t>Valorisation des tarifs issus des coûts</t>
  </si>
  <si>
    <t>ex OQN</t>
  </si>
  <si>
    <t>ex DGF</t>
  </si>
  <si>
    <t>Secteur</t>
  </si>
  <si>
    <t>RESULATS METHODE ALTERNATIVE DE COMPARAISON DES COUTS ET DES TARIFS</t>
  </si>
  <si>
    <t>Concat</t>
  </si>
  <si>
    <t>GHS</t>
  </si>
  <si>
    <t>LIBELLE</t>
  </si>
  <si>
    <t>GHM</t>
  </si>
  <si>
    <t xml:space="preserve">FICHE DE SYNTHESE </t>
  </si>
  <si>
    <t>Clé GHS/GHM</t>
  </si>
  <si>
    <t>ghm v2016</t>
  </si>
  <si>
    <t>ghs v2016</t>
  </si>
  <si>
    <t>Libellé GHM</t>
  </si>
  <si>
    <t xml:space="preserve">Valorisation des tarifs </t>
  </si>
  <si>
    <t>Valorisation des coûts</t>
  </si>
  <si>
    <t>Ecart (en %)</t>
  </si>
  <si>
    <t>Ecart (en €)</t>
  </si>
  <si>
    <t>Tarif issu des coûts moyen</t>
  </si>
  <si>
    <t>Effectif national 2015</t>
  </si>
  <si>
    <t>Tarif moyen 2016</t>
  </si>
  <si>
    <t>Tarif de l'arrêté 2016</t>
  </si>
  <si>
    <t>Les données d'activité utilisées sont celles relatives à l'exercice 2015 groupées en version 2016 de la classification</t>
  </si>
  <si>
    <t>1/ les tarifs en application (1er mars 2016)</t>
  </si>
  <si>
    <t>Les coûts utilisés pour obtenir cette échelle sont calculés à partir des données de coûts issus de l’ENC sur plusieurs années (2011/2012/2013)</t>
  </si>
  <si>
    <t>Effectif National 2015</t>
  </si>
  <si>
    <t>Valorisation des tarifs 2016</t>
  </si>
  <si>
    <t>Tarif moyen arrêté 2016</t>
  </si>
  <si>
    <t>Tarif Arrêté 2016</t>
  </si>
  <si>
    <t>Libellé</t>
  </si>
  <si>
    <t>GHS1</t>
  </si>
  <si>
    <t xml:space="preserve">GHS2 </t>
  </si>
  <si>
    <t>GHS3</t>
  </si>
  <si>
    <t>GHS4</t>
  </si>
  <si>
    <t>Nombre de GHS</t>
  </si>
  <si>
    <t>Ligatures tubaires par laparoscopie ou coelioscopie, très courte durée</t>
  </si>
  <si>
    <t>GHM v2016</t>
  </si>
  <si>
    <t>BON</t>
  </si>
  <si>
    <t>2011 - 2012 - 2013</t>
  </si>
  <si>
    <t>FAIBLE</t>
  </si>
  <si>
    <t>CORRECT</t>
  </si>
  <si>
    <t>MAUVAIS</t>
  </si>
  <si>
    <t>2011 - 2012</t>
  </si>
  <si>
    <t>2012 - 2013</t>
  </si>
  <si>
    <t>2011 - 2013</t>
  </si>
  <si>
    <t>2012</t>
  </si>
  <si>
    <t>2013</t>
  </si>
  <si>
    <t>2011</t>
  </si>
  <si>
    <t>Année des référentiels utilisées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</si>
</sst>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 _€_-;\-* #,##0\ _€_-;_-* &quot;-&quot;??\ _€_-;_-@_-"/>
    <numFmt numFmtId="165" formatCode="0.0%"/>
    <numFmt numFmtId="166" formatCode="#,##0_ ;\-#,##0\ "/>
  </numFmts>
  <fonts count="12" x14ac:knownFonts="1">
    <font>
      <sz val="11"/>
      <color theme="1"/>
      <name val="Calibri"/>
      <family val="2"/>
      <scheme val="minor"/>
    </font>
    <font>
      <sz val="11"/>
      <color theme="1"/>
      <name val="Calibri"/>
      <family val="2"/>
      <scheme val="minor"/>
    </font>
    <font>
      <b/>
      <sz val="10"/>
      <color theme="0"/>
      <name val="Arial"/>
      <family val="2"/>
    </font>
    <font>
      <sz val="10"/>
      <name val="Arial"/>
      <family val="2"/>
    </font>
    <font>
      <b/>
      <sz val="10"/>
      <name val="Arial"/>
      <family val="2"/>
    </font>
    <font>
      <sz val="10"/>
      <name val="Times New Roman"/>
      <family val="1"/>
    </font>
    <font>
      <b/>
      <sz val="11"/>
      <color indexed="9"/>
      <name val="Times New Roman"/>
      <family val="1"/>
    </font>
    <font>
      <sz val="10"/>
      <color indexed="9"/>
      <name val="Arial"/>
      <family val="2"/>
    </font>
    <font>
      <sz val="10"/>
      <color theme="0"/>
      <name val="Arial"/>
      <family val="2"/>
    </font>
    <font>
      <b/>
      <sz val="16"/>
      <color rgb="FFFF0000"/>
      <name val="Arial"/>
      <family val="2"/>
    </font>
    <font>
      <b/>
      <i/>
      <sz val="12"/>
      <color indexed="9"/>
      <name val="Arial"/>
      <family val="2"/>
    </font>
    <font>
      <sz val="10"/>
      <color theme="1"/>
      <name val="Arial"/>
      <family val="2"/>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92D050"/>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diagonal/>
    </border>
    <border>
      <left style="thin">
        <color indexed="64"/>
      </left>
      <right style="dotted">
        <color indexed="64"/>
      </right>
      <top/>
      <bottom/>
      <diagonal/>
    </border>
    <border>
      <left/>
      <right style="thin">
        <color indexed="64"/>
      </right>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7">
    <xf numFmtId="0" fontId="0"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3" fillId="0" borderId="0" applyFont="0" applyFill="0" applyBorder="0" applyAlignment="0" applyProtection="0"/>
  </cellStyleXfs>
  <cellXfs count="78">
    <xf numFmtId="0" fontId="0" fillId="0" borderId="0" xfId="0"/>
    <xf numFmtId="0" fontId="2" fillId="2" borderId="0" xfId="0" applyFont="1" applyFill="1" applyAlignment="1">
      <alignment horizontal="center" vertical="center" wrapText="1"/>
    </xf>
    <xf numFmtId="164" fontId="2" fillId="2" borderId="0" xfId="1" applyNumberFormat="1" applyFont="1" applyFill="1" applyAlignment="1">
      <alignment horizontal="center" vertical="center" wrapText="1"/>
    </xf>
    <xf numFmtId="0" fontId="3" fillId="3" borderId="0" xfId="2" applyFill="1"/>
    <xf numFmtId="0" fontId="4" fillId="3" borderId="0" xfId="2" applyFont="1" applyFill="1"/>
    <xf numFmtId="0" fontId="3" fillId="3" borderId="0" xfId="2" applyFont="1" applyFill="1"/>
    <xf numFmtId="0" fontId="3" fillId="3" borderId="0" xfId="5" applyFont="1" applyFill="1"/>
    <xf numFmtId="0" fontId="5" fillId="4" borderId="1" xfId="5" applyFont="1" applyFill="1" applyBorder="1" applyAlignment="1">
      <alignment horizontal="center"/>
    </xf>
    <xf numFmtId="0" fontId="5" fillId="4" borderId="2" xfId="5" applyFont="1" applyFill="1" applyBorder="1" applyAlignment="1">
      <alignment horizontal="center"/>
    </xf>
    <xf numFmtId="0" fontId="1" fillId="4" borderId="2" xfId="5" applyFill="1" applyBorder="1" applyAlignment="1">
      <alignment vertical="center" wrapText="1"/>
    </xf>
    <xf numFmtId="0" fontId="5" fillId="4" borderId="2" xfId="5" applyFont="1" applyFill="1" applyBorder="1"/>
    <xf numFmtId="0" fontId="5" fillId="4" borderId="4" xfId="5" applyFont="1" applyFill="1" applyBorder="1" applyAlignment="1">
      <alignment horizontal="center"/>
    </xf>
    <xf numFmtId="0" fontId="5" fillId="4" borderId="0" xfId="5" applyFont="1" applyFill="1" applyBorder="1"/>
    <xf numFmtId="0" fontId="1" fillId="5" borderId="0" xfId="5" applyFill="1"/>
    <xf numFmtId="0" fontId="7" fillId="5" borderId="0" xfId="5" applyFont="1" applyFill="1" applyBorder="1"/>
    <xf numFmtId="0" fontId="5" fillId="5" borderId="0" xfId="5" applyFont="1" applyFill="1"/>
    <xf numFmtId="164" fontId="3" fillId="6" borderId="6" xfId="3" applyNumberFormat="1" applyFont="1" applyFill="1" applyBorder="1" applyAlignment="1">
      <alignment horizontal="center" vertical="center"/>
    </xf>
    <xf numFmtId="164" fontId="3" fillId="6" borderId="7" xfId="3" applyNumberFormat="1" applyFont="1" applyFill="1" applyBorder="1" applyAlignment="1">
      <alignment horizontal="center" vertical="center"/>
    </xf>
    <xf numFmtId="0" fontId="5" fillId="4" borderId="4" xfId="5" applyFont="1" applyFill="1" applyBorder="1"/>
    <xf numFmtId="164" fontId="3" fillId="5" borderId="8" xfId="3" applyNumberFormat="1" applyFont="1" applyFill="1" applyBorder="1" applyAlignment="1">
      <alignment horizontal="center" vertical="center"/>
    </xf>
    <xf numFmtId="164" fontId="3" fillId="5" borderId="9" xfId="3" applyNumberFormat="1" applyFont="1" applyFill="1" applyBorder="1" applyAlignment="1">
      <alignment horizontal="center" vertical="center"/>
    </xf>
    <xf numFmtId="164" fontId="3" fillId="6" borderId="8" xfId="3" applyNumberFormat="1" applyFont="1" applyFill="1" applyBorder="1" applyAlignment="1">
      <alignment horizontal="right" vertical="center" indent="2"/>
    </xf>
    <xf numFmtId="164" fontId="3" fillId="6" borderId="9" xfId="3" applyNumberFormat="1" applyFont="1" applyFill="1" applyBorder="1" applyAlignment="1">
      <alignment horizontal="right" vertical="center" indent="2"/>
    </xf>
    <xf numFmtId="164" fontId="3" fillId="5" borderId="8" xfId="3" applyNumberFormat="1" applyFont="1" applyFill="1" applyBorder="1" applyAlignment="1">
      <alignment vertical="center"/>
    </xf>
    <xf numFmtId="164" fontId="3" fillId="5" borderId="9" xfId="3" applyNumberFormat="1" applyFont="1" applyFill="1" applyBorder="1" applyAlignment="1">
      <alignment vertical="center"/>
    </xf>
    <xf numFmtId="166" fontId="3" fillId="5" borderId="8" xfId="3" applyNumberFormat="1" applyFont="1" applyFill="1" applyBorder="1" applyAlignment="1">
      <alignment vertical="center"/>
    </xf>
    <xf numFmtId="166" fontId="3" fillId="5" borderId="9" xfId="3" applyNumberFormat="1" applyFont="1" applyFill="1" applyBorder="1" applyAlignment="1">
      <alignment vertical="center"/>
    </xf>
    <xf numFmtId="165" fontId="3" fillId="6" borderId="8" xfId="3" applyNumberFormat="1" applyFont="1" applyFill="1" applyBorder="1" applyAlignment="1">
      <alignment vertical="center"/>
    </xf>
    <xf numFmtId="165" fontId="3" fillId="6" borderId="9" xfId="6" applyNumberFormat="1" applyFont="1" applyFill="1" applyBorder="1" applyAlignment="1">
      <alignment vertical="center"/>
    </xf>
    <xf numFmtId="164" fontId="3" fillId="6" borderId="8" xfId="3" applyNumberFormat="1" applyFont="1" applyFill="1" applyBorder="1" applyAlignment="1">
      <alignment vertical="center"/>
    </xf>
    <xf numFmtId="164" fontId="3" fillId="6" borderId="9" xfId="3" applyNumberFormat="1" applyFont="1" applyFill="1" applyBorder="1" applyAlignment="1">
      <alignment vertical="center"/>
    </xf>
    <xf numFmtId="164" fontId="4" fillId="7" borderId="11" xfId="3" applyNumberFormat="1" applyFont="1" applyFill="1" applyBorder="1" applyAlignment="1">
      <alignment horizontal="center" vertical="center"/>
    </xf>
    <xf numFmtId="164" fontId="4" fillId="7" borderId="12" xfId="3" applyNumberFormat="1" applyFont="1" applyFill="1" applyBorder="1" applyAlignment="1">
      <alignment horizontal="center" vertical="center"/>
    </xf>
    <xf numFmtId="0" fontId="5" fillId="4" borderId="15" xfId="5" applyFont="1" applyFill="1" applyBorder="1"/>
    <xf numFmtId="0" fontId="5" fillId="4" borderId="13" xfId="5" applyFont="1" applyFill="1" applyBorder="1"/>
    <xf numFmtId="0" fontId="8" fillId="3" borderId="0" xfId="5" applyFont="1" applyFill="1"/>
    <xf numFmtId="0" fontId="3" fillId="5" borderId="0" xfId="5" applyFont="1" applyFill="1"/>
    <xf numFmtId="0" fontId="9" fillId="5" borderId="0" xfId="5" applyFont="1" applyFill="1" applyAlignment="1">
      <alignment horizontal="left" vertical="center"/>
    </xf>
    <xf numFmtId="0" fontId="4" fillId="6" borderId="16" xfId="5" applyFont="1" applyFill="1" applyBorder="1" applyAlignment="1">
      <alignment horizontal="center" vertical="center"/>
    </xf>
    <xf numFmtId="0" fontId="4" fillId="3" borderId="17" xfId="5" applyFont="1" applyFill="1" applyBorder="1" applyAlignment="1">
      <alignment horizontal="left" vertical="center" indent="2"/>
    </xf>
    <xf numFmtId="0" fontId="2" fillId="4" borderId="18" xfId="5" applyFont="1" applyFill="1" applyBorder="1" applyAlignment="1">
      <alignment horizontal="center" vertical="center"/>
    </xf>
    <xf numFmtId="0" fontId="3" fillId="5" borderId="17" xfId="5" applyFont="1" applyFill="1" applyBorder="1" applyAlignment="1">
      <alignment horizontal="left" vertical="center" indent="2"/>
    </xf>
    <xf numFmtId="0" fontId="2" fillId="8" borderId="17" xfId="5" applyFont="1" applyFill="1" applyBorder="1" applyAlignment="1">
      <alignment horizontal="center" vertical="center"/>
    </xf>
    <xf numFmtId="0" fontId="4" fillId="6" borderId="19" xfId="5" applyFont="1" applyFill="1" applyBorder="1" applyAlignment="1">
      <alignment horizontal="center" vertical="center"/>
    </xf>
    <xf numFmtId="0" fontId="2" fillId="8" borderId="19" xfId="5" applyFont="1" applyFill="1" applyBorder="1" applyAlignment="1">
      <alignment horizontal="center" vertical="center"/>
    </xf>
    <xf numFmtId="165" fontId="2" fillId="2" borderId="0" xfId="6" applyNumberFormat="1" applyFont="1" applyFill="1" applyAlignment="1">
      <alignment horizontal="center" vertical="center" wrapText="1"/>
    </xf>
    <xf numFmtId="0" fontId="2" fillId="9" borderId="0" xfId="0" applyFont="1" applyFill="1" applyAlignment="1">
      <alignment horizontal="center" vertical="center" wrapText="1"/>
    </xf>
    <xf numFmtId="164" fontId="2" fillId="9" borderId="0" xfId="1" applyNumberFormat="1" applyFont="1" applyFill="1" applyAlignment="1">
      <alignment horizontal="center" vertical="center" wrapText="1"/>
    </xf>
    <xf numFmtId="165" fontId="2" fillId="9" borderId="0" xfId="6" applyNumberFormat="1" applyFont="1" applyFill="1" applyAlignment="1">
      <alignment horizontal="center" vertical="center" wrapText="1"/>
    </xf>
    <xf numFmtId="164" fontId="2" fillId="9" borderId="0" xfId="0" applyNumberFormat="1" applyFont="1" applyFill="1" applyAlignment="1">
      <alignment horizontal="center" vertical="center" wrapText="1"/>
    </xf>
    <xf numFmtId="0" fontId="11" fillId="0" borderId="0" xfId="0" applyFont="1"/>
    <xf numFmtId="0" fontId="11" fillId="0" borderId="0" xfId="0" applyFont="1" applyAlignment="1">
      <alignment vertical="center"/>
    </xf>
    <xf numFmtId="164" fontId="11" fillId="0" borderId="0" xfId="1" applyNumberFormat="1" applyFont="1" applyAlignment="1">
      <alignment vertical="center"/>
    </xf>
    <xf numFmtId="165" fontId="11" fillId="0" borderId="0" xfId="6" applyNumberFormat="1" applyFont="1" applyAlignment="1">
      <alignment vertical="center"/>
    </xf>
    <xf numFmtId="0" fontId="11" fillId="0" borderId="0" xfId="0" applyFont="1" applyAlignment="1">
      <alignment horizontal="right" vertical="center"/>
    </xf>
    <xf numFmtId="164" fontId="11" fillId="0" borderId="0" xfId="1" applyNumberFormat="1" applyFont="1"/>
    <xf numFmtId="165" fontId="11" fillId="0" borderId="0" xfId="6" applyNumberFormat="1" applyFont="1"/>
    <xf numFmtId="0" fontId="11" fillId="0" borderId="0" xfId="0" applyFont="1" applyAlignment="1">
      <alignment horizontal="center" vertical="center" wrapText="1"/>
    </xf>
    <xf numFmtId="164" fontId="11" fillId="0" borderId="0" xfId="0" applyNumberFormat="1" applyFont="1"/>
    <xf numFmtId="0" fontId="11" fillId="0" borderId="0" xfId="0" applyFont="1" applyAlignment="1">
      <alignment horizontal="center"/>
    </xf>
    <xf numFmtId="0" fontId="1" fillId="0" borderId="0" xfId="5"/>
    <xf numFmtId="0" fontId="0" fillId="0" borderId="0" xfId="5" applyFont="1"/>
    <xf numFmtId="0" fontId="1" fillId="0" borderId="0" xfId="5" applyFill="1"/>
    <xf numFmtId="0" fontId="5" fillId="0" borderId="0" xfId="5" applyFont="1"/>
    <xf numFmtId="0" fontId="3" fillId="3" borderId="5" xfId="5" applyFont="1" applyFill="1" applyBorder="1" applyAlignment="1">
      <alignment horizontal="left" vertical="center" wrapText="1" indent="2"/>
    </xf>
    <xf numFmtId="0" fontId="3" fillId="3" borderId="10" xfId="5" applyFont="1" applyFill="1" applyBorder="1" applyAlignment="1">
      <alignment horizontal="left" vertical="center" wrapText="1" indent="2"/>
    </xf>
    <xf numFmtId="0" fontId="3" fillId="6" borderId="5" xfId="5" applyFont="1" applyFill="1" applyBorder="1" applyAlignment="1">
      <alignment horizontal="left" vertical="center" wrapText="1" indent="2"/>
    </xf>
    <xf numFmtId="0" fontId="3" fillId="6" borderId="0" xfId="5" applyFont="1" applyFill="1" applyBorder="1" applyAlignment="1">
      <alignment horizontal="left" vertical="center" wrapText="1" indent="2"/>
    </xf>
    <xf numFmtId="0" fontId="3" fillId="3" borderId="0" xfId="5" applyFont="1" applyFill="1" applyBorder="1" applyAlignment="1">
      <alignment horizontal="left" vertical="center" wrapText="1" indent="2"/>
    </xf>
    <xf numFmtId="0" fontId="10" fillId="4" borderId="0" xfId="5" applyFont="1" applyFill="1" applyAlignment="1">
      <alignment horizontal="center" vertical="center"/>
    </xf>
    <xf numFmtId="0" fontId="6" fillId="4" borderId="14" xfId="5" applyFont="1" applyFill="1" applyBorder="1" applyAlignment="1">
      <alignment horizontal="center" vertical="center" textRotation="90" wrapText="1"/>
    </xf>
    <xf numFmtId="0" fontId="6" fillId="4" borderId="5" xfId="5" applyFont="1" applyFill="1" applyBorder="1" applyAlignment="1">
      <alignment horizontal="center" vertical="center" textRotation="90" wrapText="1"/>
    </xf>
    <xf numFmtId="0" fontId="6" fillId="4" borderId="3" xfId="5" applyFont="1" applyFill="1" applyBorder="1" applyAlignment="1">
      <alignment horizontal="center" vertical="center" textRotation="90" wrapText="1"/>
    </xf>
    <xf numFmtId="0" fontId="3" fillId="6" borderId="3" xfId="5" applyFont="1" applyFill="1" applyBorder="1" applyAlignment="1">
      <alignment horizontal="left" vertical="center" wrapText="1" indent="2"/>
    </xf>
    <xf numFmtId="0" fontId="3" fillId="6" borderId="2" xfId="5" applyFont="1" applyFill="1" applyBorder="1" applyAlignment="1">
      <alignment horizontal="left" vertical="center" wrapText="1" indent="2"/>
    </xf>
    <xf numFmtId="0" fontId="4" fillId="7" borderId="14" xfId="5" applyFont="1" applyFill="1" applyBorder="1" applyAlignment="1">
      <alignment horizontal="left" vertical="center" wrapText="1" indent="2"/>
    </xf>
    <xf numFmtId="0" fontId="4" fillId="7" borderId="13" xfId="5" applyFont="1" applyFill="1" applyBorder="1" applyAlignment="1">
      <alignment horizontal="left" vertical="center" wrapText="1" indent="2"/>
    </xf>
    <xf numFmtId="0" fontId="3" fillId="6" borderId="10" xfId="5" applyFont="1" applyFill="1" applyBorder="1" applyAlignment="1">
      <alignment horizontal="left" vertical="center" wrapText="1" indent="2"/>
    </xf>
  </cellXfs>
  <cellStyles count="7">
    <cellStyle name="Milliers" xfId="1" builtinId="3"/>
    <cellStyle name="Milliers 2" xfId="3"/>
    <cellStyle name="Normal" xfId="0" builtinId="0"/>
    <cellStyle name="Normal 2" xfId="2"/>
    <cellStyle name="Normal 2 2" xfId="5"/>
    <cellStyle name="Pourcentage 2" xfId="4"/>
    <cellStyle name="Pourcentage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2"/>
  <sheetViews>
    <sheetView workbookViewId="0"/>
  </sheetViews>
  <sheetFormatPr baseColWidth="10" defaultRowHeight="12.75" x14ac:dyDescent="0.2"/>
  <cols>
    <col min="1" max="16384" width="11.42578125" style="3"/>
  </cols>
  <sheetData>
    <row r="3" spans="1:14" x14ac:dyDescent="0.2">
      <c r="A3" s="5" t="s">
        <v>6506</v>
      </c>
    </row>
    <row r="5" spans="1:14" x14ac:dyDescent="0.2">
      <c r="A5" s="3" t="s">
        <v>6477</v>
      </c>
    </row>
    <row r="6" spans="1:14" x14ac:dyDescent="0.2">
      <c r="A6" s="5" t="s">
        <v>6507</v>
      </c>
    </row>
    <row r="7" spans="1:14" x14ac:dyDescent="0.2">
      <c r="A7" s="3" t="s">
        <v>6476</v>
      </c>
    </row>
    <row r="9" spans="1:14" x14ac:dyDescent="0.2">
      <c r="A9" s="5" t="s">
        <v>6508</v>
      </c>
    </row>
    <row r="10" spans="1:14" x14ac:dyDescent="0.2">
      <c r="A10" s="3" t="s">
        <v>6475</v>
      </c>
    </row>
    <row r="12" spans="1:14" x14ac:dyDescent="0.2">
      <c r="A12" s="4" t="s">
        <v>6474</v>
      </c>
      <c r="B12" s="4"/>
      <c r="C12" s="4"/>
      <c r="D12" s="4"/>
      <c r="E12" s="4"/>
      <c r="F12" s="4"/>
      <c r="G12" s="4"/>
      <c r="H12" s="4"/>
      <c r="I12" s="4"/>
      <c r="J12" s="4"/>
      <c r="K12" s="4"/>
      <c r="L12" s="4"/>
      <c r="M12" s="4"/>
      <c r="N12"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27"/>
  <sheetViews>
    <sheetView workbookViewId="0">
      <selection activeCell="D7" sqref="D7"/>
    </sheetView>
  </sheetViews>
  <sheetFormatPr baseColWidth="10" defaultRowHeight="12.75" x14ac:dyDescent="0.2"/>
  <cols>
    <col min="1" max="1" width="4.85546875" style="6" customWidth="1"/>
    <col min="2" max="2" width="16" style="6" customWidth="1"/>
    <col min="3" max="3" width="14.5703125" style="6" customWidth="1"/>
    <col min="4" max="4" width="35.5703125" style="6" customWidth="1"/>
    <col min="5" max="5" width="21.140625" style="6" customWidth="1"/>
    <col min="6" max="6" width="20.85546875" style="6" customWidth="1"/>
    <col min="7" max="7" width="13" style="6" customWidth="1"/>
    <col min="8" max="256" width="11.42578125" style="6"/>
    <col min="257" max="257" width="4.85546875" style="6" customWidth="1"/>
    <col min="258" max="258" width="16" style="6" customWidth="1"/>
    <col min="259" max="259" width="14.5703125" style="6" customWidth="1"/>
    <col min="260" max="260" width="55.7109375" style="6" customWidth="1"/>
    <col min="261" max="261" width="19" style="6" customWidth="1"/>
    <col min="262" max="262" width="16.7109375" style="6" customWidth="1"/>
    <col min="263" max="263" width="13" style="6" customWidth="1"/>
    <col min="264" max="512" width="11.42578125" style="6"/>
    <col min="513" max="513" width="4.85546875" style="6" customWidth="1"/>
    <col min="514" max="514" width="16" style="6" customWidth="1"/>
    <col min="515" max="515" width="14.5703125" style="6" customWidth="1"/>
    <col min="516" max="516" width="55.7109375" style="6" customWidth="1"/>
    <col min="517" max="517" width="19" style="6" customWidth="1"/>
    <col min="518" max="518" width="16.7109375" style="6" customWidth="1"/>
    <col min="519" max="519" width="13" style="6" customWidth="1"/>
    <col min="520" max="768" width="11.42578125" style="6"/>
    <col min="769" max="769" width="4.85546875" style="6" customWidth="1"/>
    <col min="770" max="770" width="16" style="6" customWidth="1"/>
    <col min="771" max="771" width="14.5703125" style="6" customWidth="1"/>
    <col min="772" max="772" width="55.7109375" style="6" customWidth="1"/>
    <col min="773" max="773" width="19" style="6" customWidth="1"/>
    <col min="774" max="774" width="16.7109375" style="6" customWidth="1"/>
    <col min="775" max="775" width="13" style="6" customWidth="1"/>
    <col min="776" max="1024" width="11.42578125" style="6"/>
    <col min="1025" max="1025" width="4.85546875" style="6" customWidth="1"/>
    <col min="1026" max="1026" width="16" style="6" customWidth="1"/>
    <col min="1027" max="1027" width="14.5703125" style="6" customWidth="1"/>
    <col min="1028" max="1028" width="55.7109375" style="6" customWidth="1"/>
    <col min="1029" max="1029" width="19" style="6" customWidth="1"/>
    <col min="1030" max="1030" width="16.7109375" style="6" customWidth="1"/>
    <col min="1031" max="1031" width="13" style="6" customWidth="1"/>
    <col min="1032" max="1280" width="11.42578125" style="6"/>
    <col min="1281" max="1281" width="4.85546875" style="6" customWidth="1"/>
    <col min="1282" max="1282" width="16" style="6" customWidth="1"/>
    <col min="1283" max="1283" width="14.5703125" style="6" customWidth="1"/>
    <col min="1284" max="1284" width="55.7109375" style="6" customWidth="1"/>
    <col min="1285" max="1285" width="19" style="6" customWidth="1"/>
    <col min="1286" max="1286" width="16.7109375" style="6" customWidth="1"/>
    <col min="1287" max="1287" width="13" style="6" customWidth="1"/>
    <col min="1288" max="1536" width="11.42578125" style="6"/>
    <col min="1537" max="1537" width="4.85546875" style="6" customWidth="1"/>
    <col min="1538" max="1538" width="16" style="6" customWidth="1"/>
    <col min="1539" max="1539" width="14.5703125" style="6" customWidth="1"/>
    <col min="1540" max="1540" width="55.7109375" style="6" customWidth="1"/>
    <col min="1541" max="1541" width="19" style="6" customWidth="1"/>
    <col min="1542" max="1542" width="16.7109375" style="6" customWidth="1"/>
    <col min="1543" max="1543" width="13" style="6" customWidth="1"/>
    <col min="1544" max="1792" width="11.42578125" style="6"/>
    <col min="1793" max="1793" width="4.85546875" style="6" customWidth="1"/>
    <col min="1794" max="1794" width="16" style="6" customWidth="1"/>
    <col min="1795" max="1795" width="14.5703125" style="6" customWidth="1"/>
    <col min="1796" max="1796" width="55.7109375" style="6" customWidth="1"/>
    <col min="1797" max="1797" width="19" style="6" customWidth="1"/>
    <col min="1798" max="1798" width="16.7109375" style="6" customWidth="1"/>
    <col min="1799" max="1799" width="13" style="6" customWidth="1"/>
    <col min="1800" max="2048" width="11.42578125" style="6"/>
    <col min="2049" max="2049" width="4.85546875" style="6" customWidth="1"/>
    <col min="2050" max="2050" width="16" style="6" customWidth="1"/>
    <col min="2051" max="2051" width="14.5703125" style="6" customWidth="1"/>
    <col min="2052" max="2052" width="55.7109375" style="6" customWidth="1"/>
    <col min="2053" max="2053" width="19" style="6" customWidth="1"/>
    <col min="2054" max="2054" width="16.7109375" style="6" customWidth="1"/>
    <col min="2055" max="2055" width="13" style="6" customWidth="1"/>
    <col min="2056" max="2304" width="11.42578125" style="6"/>
    <col min="2305" max="2305" width="4.85546875" style="6" customWidth="1"/>
    <col min="2306" max="2306" width="16" style="6" customWidth="1"/>
    <col min="2307" max="2307" width="14.5703125" style="6" customWidth="1"/>
    <col min="2308" max="2308" width="55.7109375" style="6" customWidth="1"/>
    <col min="2309" max="2309" width="19" style="6" customWidth="1"/>
    <col min="2310" max="2310" width="16.7109375" style="6" customWidth="1"/>
    <col min="2311" max="2311" width="13" style="6" customWidth="1"/>
    <col min="2312" max="2560" width="11.42578125" style="6"/>
    <col min="2561" max="2561" width="4.85546875" style="6" customWidth="1"/>
    <col min="2562" max="2562" width="16" style="6" customWidth="1"/>
    <col min="2563" max="2563" width="14.5703125" style="6" customWidth="1"/>
    <col min="2564" max="2564" width="55.7109375" style="6" customWidth="1"/>
    <col min="2565" max="2565" width="19" style="6" customWidth="1"/>
    <col min="2566" max="2566" width="16.7109375" style="6" customWidth="1"/>
    <col min="2567" max="2567" width="13" style="6" customWidth="1"/>
    <col min="2568" max="2816" width="11.42578125" style="6"/>
    <col min="2817" max="2817" width="4.85546875" style="6" customWidth="1"/>
    <col min="2818" max="2818" width="16" style="6" customWidth="1"/>
    <col min="2819" max="2819" width="14.5703125" style="6" customWidth="1"/>
    <col min="2820" max="2820" width="55.7109375" style="6" customWidth="1"/>
    <col min="2821" max="2821" width="19" style="6" customWidth="1"/>
    <col min="2822" max="2822" width="16.7109375" style="6" customWidth="1"/>
    <col min="2823" max="2823" width="13" style="6" customWidth="1"/>
    <col min="2824" max="3072" width="11.42578125" style="6"/>
    <col min="3073" max="3073" width="4.85546875" style="6" customWidth="1"/>
    <col min="3074" max="3074" width="16" style="6" customWidth="1"/>
    <col min="3075" max="3075" width="14.5703125" style="6" customWidth="1"/>
    <col min="3076" max="3076" width="55.7109375" style="6" customWidth="1"/>
    <col min="3077" max="3077" width="19" style="6" customWidth="1"/>
    <col min="3078" max="3078" width="16.7109375" style="6" customWidth="1"/>
    <col min="3079" max="3079" width="13" style="6" customWidth="1"/>
    <col min="3080" max="3328" width="11.42578125" style="6"/>
    <col min="3329" max="3329" width="4.85546875" style="6" customWidth="1"/>
    <col min="3330" max="3330" width="16" style="6" customWidth="1"/>
    <col min="3331" max="3331" width="14.5703125" style="6" customWidth="1"/>
    <col min="3332" max="3332" width="55.7109375" style="6" customWidth="1"/>
    <col min="3333" max="3333" width="19" style="6" customWidth="1"/>
    <col min="3334" max="3334" width="16.7109375" style="6" customWidth="1"/>
    <col min="3335" max="3335" width="13" style="6" customWidth="1"/>
    <col min="3336" max="3584" width="11.42578125" style="6"/>
    <col min="3585" max="3585" width="4.85546875" style="6" customWidth="1"/>
    <col min="3586" max="3586" width="16" style="6" customWidth="1"/>
    <col min="3587" max="3587" width="14.5703125" style="6" customWidth="1"/>
    <col min="3588" max="3588" width="55.7109375" style="6" customWidth="1"/>
    <col min="3589" max="3589" width="19" style="6" customWidth="1"/>
    <col min="3590" max="3590" width="16.7109375" style="6" customWidth="1"/>
    <col min="3591" max="3591" width="13" style="6" customWidth="1"/>
    <col min="3592" max="3840" width="11.42578125" style="6"/>
    <col min="3841" max="3841" width="4.85546875" style="6" customWidth="1"/>
    <col min="3842" max="3842" width="16" style="6" customWidth="1"/>
    <col min="3843" max="3843" width="14.5703125" style="6" customWidth="1"/>
    <col min="3844" max="3844" width="55.7109375" style="6" customWidth="1"/>
    <col min="3845" max="3845" width="19" style="6" customWidth="1"/>
    <col min="3846" max="3846" width="16.7109375" style="6" customWidth="1"/>
    <col min="3847" max="3847" width="13" style="6" customWidth="1"/>
    <col min="3848" max="4096" width="11.42578125" style="6"/>
    <col min="4097" max="4097" width="4.85546875" style="6" customWidth="1"/>
    <col min="4098" max="4098" width="16" style="6" customWidth="1"/>
    <col min="4099" max="4099" width="14.5703125" style="6" customWidth="1"/>
    <col min="4100" max="4100" width="55.7109375" style="6" customWidth="1"/>
    <col min="4101" max="4101" width="19" style="6" customWidth="1"/>
    <col min="4102" max="4102" width="16.7109375" style="6" customWidth="1"/>
    <col min="4103" max="4103" width="13" style="6" customWidth="1"/>
    <col min="4104" max="4352" width="11.42578125" style="6"/>
    <col min="4353" max="4353" width="4.85546875" style="6" customWidth="1"/>
    <col min="4354" max="4354" width="16" style="6" customWidth="1"/>
    <col min="4355" max="4355" width="14.5703125" style="6" customWidth="1"/>
    <col min="4356" max="4356" width="55.7109375" style="6" customWidth="1"/>
    <col min="4357" max="4357" width="19" style="6" customWidth="1"/>
    <col min="4358" max="4358" width="16.7109375" style="6" customWidth="1"/>
    <col min="4359" max="4359" width="13" style="6" customWidth="1"/>
    <col min="4360" max="4608" width="11.42578125" style="6"/>
    <col min="4609" max="4609" width="4.85546875" style="6" customWidth="1"/>
    <col min="4610" max="4610" width="16" style="6" customWidth="1"/>
    <col min="4611" max="4611" width="14.5703125" style="6" customWidth="1"/>
    <col min="4612" max="4612" width="55.7109375" style="6" customWidth="1"/>
    <col min="4613" max="4613" width="19" style="6" customWidth="1"/>
    <col min="4614" max="4614" width="16.7109375" style="6" customWidth="1"/>
    <col min="4615" max="4615" width="13" style="6" customWidth="1"/>
    <col min="4616" max="4864" width="11.42578125" style="6"/>
    <col min="4865" max="4865" width="4.85546875" style="6" customWidth="1"/>
    <col min="4866" max="4866" width="16" style="6" customWidth="1"/>
    <col min="4867" max="4867" width="14.5703125" style="6" customWidth="1"/>
    <col min="4868" max="4868" width="55.7109375" style="6" customWidth="1"/>
    <col min="4869" max="4869" width="19" style="6" customWidth="1"/>
    <col min="4870" max="4870" width="16.7109375" style="6" customWidth="1"/>
    <col min="4871" max="4871" width="13" style="6" customWidth="1"/>
    <col min="4872" max="5120" width="11.42578125" style="6"/>
    <col min="5121" max="5121" width="4.85546875" style="6" customWidth="1"/>
    <col min="5122" max="5122" width="16" style="6" customWidth="1"/>
    <col min="5123" max="5123" width="14.5703125" style="6" customWidth="1"/>
    <col min="5124" max="5124" width="55.7109375" style="6" customWidth="1"/>
    <col min="5125" max="5125" width="19" style="6" customWidth="1"/>
    <col min="5126" max="5126" width="16.7109375" style="6" customWidth="1"/>
    <col min="5127" max="5127" width="13" style="6" customWidth="1"/>
    <col min="5128" max="5376" width="11.42578125" style="6"/>
    <col min="5377" max="5377" width="4.85546875" style="6" customWidth="1"/>
    <col min="5378" max="5378" width="16" style="6" customWidth="1"/>
    <col min="5379" max="5379" width="14.5703125" style="6" customWidth="1"/>
    <col min="5380" max="5380" width="55.7109375" style="6" customWidth="1"/>
    <col min="5381" max="5381" width="19" style="6" customWidth="1"/>
    <col min="5382" max="5382" width="16.7109375" style="6" customWidth="1"/>
    <col min="5383" max="5383" width="13" style="6" customWidth="1"/>
    <col min="5384" max="5632" width="11.42578125" style="6"/>
    <col min="5633" max="5633" width="4.85546875" style="6" customWidth="1"/>
    <col min="5634" max="5634" width="16" style="6" customWidth="1"/>
    <col min="5635" max="5635" width="14.5703125" style="6" customWidth="1"/>
    <col min="5636" max="5636" width="55.7109375" style="6" customWidth="1"/>
    <col min="5637" max="5637" width="19" style="6" customWidth="1"/>
    <col min="5638" max="5638" width="16.7109375" style="6" customWidth="1"/>
    <col min="5639" max="5639" width="13" style="6" customWidth="1"/>
    <col min="5640" max="5888" width="11.42578125" style="6"/>
    <col min="5889" max="5889" width="4.85546875" style="6" customWidth="1"/>
    <col min="5890" max="5890" width="16" style="6" customWidth="1"/>
    <col min="5891" max="5891" width="14.5703125" style="6" customWidth="1"/>
    <col min="5892" max="5892" width="55.7109375" style="6" customWidth="1"/>
    <col min="5893" max="5893" width="19" style="6" customWidth="1"/>
    <col min="5894" max="5894" width="16.7109375" style="6" customWidth="1"/>
    <col min="5895" max="5895" width="13" style="6" customWidth="1"/>
    <col min="5896" max="6144" width="11.42578125" style="6"/>
    <col min="6145" max="6145" width="4.85546875" style="6" customWidth="1"/>
    <col min="6146" max="6146" width="16" style="6" customWidth="1"/>
    <col min="6147" max="6147" width="14.5703125" style="6" customWidth="1"/>
    <col min="6148" max="6148" width="55.7109375" style="6" customWidth="1"/>
    <col min="6149" max="6149" width="19" style="6" customWidth="1"/>
    <col min="6150" max="6150" width="16.7109375" style="6" customWidth="1"/>
    <col min="6151" max="6151" width="13" style="6" customWidth="1"/>
    <col min="6152" max="6400" width="11.42578125" style="6"/>
    <col min="6401" max="6401" width="4.85546875" style="6" customWidth="1"/>
    <col min="6402" max="6402" width="16" style="6" customWidth="1"/>
    <col min="6403" max="6403" width="14.5703125" style="6" customWidth="1"/>
    <col min="6404" max="6404" width="55.7109375" style="6" customWidth="1"/>
    <col min="6405" max="6405" width="19" style="6" customWidth="1"/>
    <col min="6406" max="6406" width="16.7109375" style="6" customWidth="1"/>
    <col min="6407" max="6407" width="13" style="6" customWidth="1"/>
    <col min="6408" max="6656" width="11.42578125" style="6"/>
    <col min="6657" max="6657" width="4.85546875" style="6" customWidth="1"/>
    <col min="6658" max="6658" width="16" style="6" customWidth="1"/>
    <col min="6659" max="6659" width="14.5703125" style="6" customWidth="1"/>
    <col min="6660" max="6660" width="55.7109375" style="6" customWidth="1"/>
    <col min="6661" max="6661" width="19" style="6" customWidth="1"/>
    <col min="6662" max="6662" width="16.7109375" style="6" customWidth="1"/>
    <col min="6663" max="6663" width="13" style="6" customWidth="1"/>
    <col min="6664" max="6912" width="11.42578125" style="6"/>
    <col min="6913" max="6913" width="4.85546875" style="6" customWidth="1"/>
    <col min="6914" max="6914" width="16" style="6" customWidth="1"/>
    <col min="6915" max="6915" width="14.5703125" style="6" customWidth="1"/>
    <col min="6916" max="6916" width="55.7109375" style="6" customWidth="1"/>
    <col min="6917" max="6917" width="19" style="6" customWidth="1"/>
    <col min="6918" max="6918" width="16.7109375" style="6" customWidth="1"/>
    <col min="6919" max="6919" width="13" style="6" customWidth="1"/>
    <col min="6920" max="7168" width="11.42578125" style="6"/>
    <col min="7169" max="7169" width="4.85546875" style="6" customWidth="1"/>
    <col min="7170" max="7170" width="16" style="6" customWidth="1"/>
    <col min="7171" max="7171" width="14.5703125" style="6" customWidth="1"/>
    <col min="7172" max="7172" width="55.7109375" style="6" customWidth="1"/>
    <col min="7173" max="7173" width="19" style="6" customWidth="1"/>
    <col min="7174" max="7174" width="16.7109375" style="6" customWidth="1"/>
    <col min="7175" max="7175" width="13" style="6" customWidth="1"/>
    <col min="7176" max="7424" width="11.42578125" style="6"/>
    <col min="7425" max="7425" width="4.85546875" style="6" customWidth="1"/>
    <col min="7426" max="7426" width="16" style="6" customWidth="1"/>
    <col min="7427" max="7427" width="14.5703125" style="6" customWidth="1"/>
    <col min="7428" max="7428" width="55.7109375" style="6" customWidth="1"/>
    <col min="7429" max="7429" width="19" style="6" customWidth="1"/>
    <col min="7430" max="7430" width="16.7109375" style="6" customWidth="1"/>
    <col min="7431" max="7431" width="13" style="6" customWidth="1"/>
    <col min="7432" max="7680" width="11.42578125" style="6"/>
    <col min="7681" max="7681" width="4.85546875" style="6" customWidth="1"/>
    <col min="7682" max="7682" width="16" style="6" customWidth="1"/>
    <col min="7683" max="7683" width="14.5703125" style="6" customWidth="1"/>
    <col min="7684" max="7684" width="55.7109375" style="6" customWidth="1"/>
    <col min="7685" max="7685" width="19" style="6" customWidth="1"/>
    <col min="7686" max="7686" width="16.7109375" style="6" customWidth="1"/>
    <col min="7687" max="7687" width="13" style="6" customWidth="1"/>
    <col min="7688" max="7936" width="11.42578125" style="6"/>
    <col min="7937" max="7937" width="4.85546875" style="6" customWidth="1"/>
    <col min="7938" max="7938" width="16" style="6" customWidth="1"/>
    <col min="7939" max="7939" width="14.5703125" style="6" customWidth="1"/>
    <col min="7940" max="7940" width="55.7109375" style="6" customWidth="1"/>
    <col min="7941" max="7941" width="19" style="6" customWidth="1"/>
    <col min="7942" max="7942" width="16.7109375" style="6" customWidth="1"/>
    <col min="7943" max="7943" width="13" style="6" customWidth="1"/>
    <col min="7944" max="8192" width="11.42578125" style="6"/>
    <col min="8193" max="8193" width="4.85546875" style="6" customWidth="1"/>
    <col min="8194" max="8194" width="16" style="6" customWidth="1"/>
    <col min="8195" max="8195" width="14.5703125" style="6" customWidth="1"/>
    <col min="8196" max="8196" width="55.7109375" style="6" customWidth="1"/>
    <col min="8197" max="8197" width="19" style="6" customWidth="1"/>
    <col min="8198" max="8198" width="16.7109375" style="6" customWidth="1"/>
    <col min="8199" max="8199" width="13" style="6" customWidth="1"/>
    <col min="8200" max="8448" width="11.42578125" style="6"/>
    <col min="8449" max="8449" width="4.85546875" style="6" customWidth="1"/>
    <col min="8450" max="8450" width="16" style="6" customWidth="1"/>
    <col min="8451" max="8451" width="14.5703125" style="6" customWidth="1"/>
    <col min="8452" max="8452" width="55.7109375" style="6" customWidth="1"/>
    <col min="8453" max="8453" width="19" style="6" customWidth="1"/>
    <col min="8454" max="8454" width="16.7109375" style="6" customWidth="1"/>
    <col min="8455" max="8455" width="13" style="6" customWidth="1"/>
    <col min="8456" max="8704" width="11.42578125" style="6"/>
    <col min="8705" max="8705" width="4.85546875" style="6" customWidth="1"/>
    <col min="8706" max="8706" width="16" style="6" customWidth="1"/>
    <col min="8707" max="8707" width="14.5703125" style="6" customWidth="1"/>
    <col min="8708" max="8708" width="55.7109375" style="6" customWidth="1"/>
    <col min="8709" max="8709" width="19" style="6" customWidth="1"/>
    <col min="8710" max="8710" width="16.7109375" style="6" customWidth="1"/>
    <col min="8711" max="8711" width="13" style="6" customWidth="1"/>
    <col min="8712" max="8960" width="11.42578125" style="6"/>
    <col min="8961" max="8961" width="4.85546875" style="6" customWidth="1"/>
    <col min="8962" max="8962" width="16" style="6" customWidth="1"/>
    <col min="8963" max="8963" width="14.5703125" style="6" customWidth="1"/>
    <col min="8964" max="8964" width="55.7109375" style="6" customWidth="1"/>
    <col min="8965" max="8965" width="19" style="6" customWidth="1"/>
    <col min="8966" max="8966" width="16.7109375" style="6" customWidth="1"/>
    <col min="8967" max="8967" width="13" style="6" customWidth="1"/>
    <col min="8968" max="9216" width="11.42578125" style="6"/>
    <col min="9217" max="9217" width="4.85546875" style="6" customWidth="1"/>
    <col min="9218" max="9218" width="16" style="6" customWidth="1"/>
    <col min="9219" max="9219" width="14.5703125" style="6" customWidth="1"/>
    <col min="9220" max="9220" width="55.7109375" style="6" customWidth="1"/>
    <col min="9221" max="9221" width="19" style="6" customWidth="1"/>
    <col min="9222" max="9222" width="16.7109375" style="6" customWidth="1"/>
    <col min="9223" max="9223" width="13" style="6" customWidth="1"/>
    <col min="9224" max="9472" width="11.42578125" style="6"/>
    <col min="9473" max="9473" width="4.85546875" style="6" customWidth="1"/>
    <col min="9474" max="9474" width="16" style="6" customWidth="1"/>
    <col min="9475" max="9475" width="14.5703125" style="6" customWidth="1"/>
    <col min="9476" max="9476" width="55.7109375" style="6" customWidth="1"/>
    <col min="9477" max="9477" width="19" style="6" customWidth="1"/>
    <col min="9478" max="9478" width="16.7109375" style="6" customWidth="1"/>
    <col min="9479" max="9479" width="13" style="6" customWidth="1"/>
    <col min="9480" max="9728" width="11.42578125" style="6"/>
    <col min="9729" max="9729" width="4.85546875" style="6" customWidth="1"/>
    <col min="9730" max="9730" width="16" style="6" customWidth="1"/>
    <col min="9731" max="9731" width="14.5703125" style="6" customWidth="1"/>
    <col min="9732" max="9732" width="55.7109375" style="6" customWidth="1"/>
    <col min="9733" max="9733" width="19" style="6" customWidth="1"/>
    <col min="9734" max="9734" width="16.7109375" style="6" customWidth="1"/>
    <col min="9735" max="9735" width="13" style="6" customWidth="1"/>
    <col min="9736" max="9984" width="11.42578125" style="6"/>
    <col min="9985" max="9985" width="4.85546875" style="6" customWidth="1"/>
    <col min="9986" max="9986" width="16" style="6" customWidth="1"/>
    <col min="9987" max="9987" width="14.5703125" style="6" customWidth="1"/>
    <col min="9988" max="9988" width="55.7109375" style="6" customWidth="1"/>
    <col min="9989" max="9989" width="19" style="6" customWidth="1"/>
    <col min="9990" max="9990" width="16.7109375" style="6" customWidth="1"/>
    <col min="9991" max="9991" width="13" style="6" customWidth="1"/>
    <col min="9992" max="10240" width="11.42578125" style="6"/>
    <col min="10241" max="10241" width="4.85546875" style="6" customWidth="1"/>
    <col min="10242" max="10242" width="16" style="6" customWidth="1"/>
    <col min="10243" max="10243" width="14.5703125" style="6" customWidth="1"/>
    <col min="10244" max="10244" width="55.7109375" style="6" customWidth="1"/>
    <col min="10245" max="10245" width="19" style="6" customWidth="1"/>
    <col min="10246" max="10246" width="16.7109375" style="6" customWidth="1"/>
    <col min="10247" max="10247" width="13" style="6" customWidth="1"/>
    <col min="10248" max="10496" width="11.42578125" style="6"/>
    <col min="10497" max="10497" width="4.85546875" style="6" customWidth="1"/>
    <col min="10498" max="10498" width="16" style="6" customWidth="1"/>
    <col min="10499" max="10499" width="14.5703125" style="6" customWidth="1"/>
    <col min="10500" max="10500" width="55.7109375" style="6" customWidth="1"/>
    <col min="10501" max="10501" width="19" style="6" customWidth="1"/>
    <col min="10502" max="10502" width="16.7109375" style="6" customWidth="1"/>
    <col min="10503" max="10503" width="13" style="6" customWidth="1"/>
    <col min="10504" max="10752" width="11.42578125" style="6"/>
    <col min="10753" max="10753" width="4.85546875" style="6" customWidth="1"/>
    <col min="10754" max="10754" width="16" style="6" customWidth="1"/>
    <col min="10755" max="10755" width="14.5703125" style="6" customWidth="1"/>
    <col min="10756" max="10756" width="55.7109375" style="6" customWidth="1"/>
    <col min="10757" max="10757" width="19" style="6" customWidth="1"/>
    <col min="10758" max="10758" width="16.7109375" style="6" customWidth="1"/>
    <col min="10759" max="10759" width="13" style="6" customWidth="1"/>
    <col min="10760" max="11008" width="11.42578125" style="6"/>
    <col min="11009" max="11009" width="4.85546875" style="6" customWidth="1"/>
    <col min="11010" max="11010" width="16" style="6" customWidth="1"/>
    <col min="11011" max="11011" width="14.5703125" style="6" customWidth="1"/>
    <col min="11012" max="11012" width="55.7109375" style="6" customWidth="1"/>
    <col min="11013" max="11013" width="19" style="6" customWidth="1"/>
    <col min="11014" max="11014" width="16.7109375" style="6" customWidth="1"/>
    <col min="11015" max="11015" width="13" style="6" customWidth="1"/>
    <col min="11016" max="11264" width="11.42578125" style="6"/>
    <col min="11265" max="11265" width="4.85546875" style="6" customWidth="1"/>
    <col min="11266" max="11266" width="16" style="6" customWidth="1"/>
    <col min="11267" max="11267" width="14.5703125" style="6" customWidth="1"/>
    <col min="11268" max="11268" width="55.7109375" style="6" customWidth="1"/>
    <col min="11269" max="11269" width="19" style="6" customWidth="1"/>
    <col min="11270" max="11270" width="16.7109375" style="6" customWidth="1"/>
    <col min="11271" max="11271" width="13" style="6" customWidth="1"/>
    <col min="11272" max="11520" width="11.42578125" style="6"/>
    <col min="11521" max="11521" width="4.85546875" style="6" customWidth="1"/>
    <col min="11522" max="11522" width="16" style="6" customWidth="1"/>
    <col min="11523" max="11523" width="14.5703125" style="6" customWidth="1"/>
    <col min="11524" max="11524" width="55.7109375" style="6" customWidth="1"/>
    <col min="11525" max="11525" width="19" style="6" customWidth="1"/>
    <col min="11526" max="11526" width="16.7109375" style="6" customWidth="1"/>
    <col min="11527" max="11527" width="13" style="6" customWidth="1"/>
    <col min="11528" max="11776" width="11.42578125" style="6"/>
    <col min="11777" max="11777" width="4.85546875" style="6" customWidth="1"/>
    <col min="11778" max="11778" width="16" style="6" customWidth="1"/>
    <col min="11779" max="11779" width="14.5703125" style="6" customWidth="1"/>
    <col min="11780" max="11780" width="55.7109375" style="6" customWidth="1"/>
    <col min="11781" max="11781" width="19" style="6" customWidth="1"/>
    <col min="11782" max="11782" width="16.7109375" style="6" customWidth="1"/>
    <col min="11783" max="11783" width="13" style="6" customWidth="1"/>
    <col min="11784" max="12032" width="11.42578125" style="6"/>
    <col min="12033" max="12033" width="4.85546875" style="6" customWidth="1"/>
    <col min="12034" max="12034" width="16" style="6" customWidth="1"/>
    <col min="12035" max="12035" width="14.5703125" style="6" customWidth="1"/>
    <col min="12036" max="12036" width="55.7109375" style="6" customWidth="1"/>
    <col min="12037" max="12037" width="19" style="6" customWidth="1"/>
    <col min="12038" max="12038" width="16.7109375" style="6" customWidth="1"/>
    <col min="12039" max="12039" width="13" style="6" customWidth="1"/>
    <col min="12040" max="12288" width="11.42578125" style="6"/>
    <col min="12289" max="12289" width="4.85546875" style="6" customWidth="1"/>
    <col min="12290" max="12290" width="16" style="6" customWidth="1"/>
    <col min="12291" max="12291" width="14.5703125" style="6" customWidth="1"/>
    <col min="12292" max="12292" width="55.7109375" style="6" customWidth="1"/>
    <col min="12293" max="12293" width="19" style="6" customWidth="1"/>
    <col min="12294" max="12294" width="16.7109375" style="6" customWidth="1"/>
    <col min="12295" max="12295" width="13" style="6" customWidth="1"/>
    <col min="12296" max="12544" width="11.42578125" style="6"/>
    <col min="12545" max="12545" width="4.85546875" style="6" customWidth="1"/>
    <col min="12546" max="12546" width="16" style="6" customWidth="1"/>
    <col min="12547" max="12547" width="14.5703125" style="6" customWidth="1"/>
    <col min="12548" max="12548" width="55.7109375" style="6" customWidth="1"/>
    <col min="12549" max="12549" width="19" style="6" customWidth="1"/>
    <col min="12550" max="12550" width="16.7109375" style="6" customWidth="1"/>
    <col min="12551" max="12551" width="13" style="6" customWidth="1"/>
    <col min="12552" max="12800" width="11.42578125" style="6"/>
    <col min="12801" max="12801" width="4.85546875" style="6" customWidth="1"/>
    <col min="12802" max="12802" width="16" style="6" customWidth="1"/>
    <col min="12803" max="12803" width="14.5703125" style="6" customWidth="1"/>
    <col min="12804" max="12804" width="55.7109375" style="6" customWidth="1"/>
    <col min="12805" max="12805" width="19" style="6" customWidth="1"/>
    <col min="12806" max="12806" width="16.7109375" style="6" customWidth="1"/>
    <col min="12807" max="12807" width="13" style="6" customWidth="1"/>
    <col min="12808" max="13056" width="11.42578125" style="6"/>
    <col min="13057" max="13057" width="4.85546875" style="6" customWidth="1"/>
    <col min="13058" max="13058" width="16" style="6" customWidth="1"/>
    <col min="13059" max="13059" width="14.5703125" style="6" customWidth="1"/>
    <col min="13060" max="13060" width="55.7109375" style="6" customWidth="1"/>
    <col min="13061" max="13061" width="19" style="6" customWidth="1"/>
    <col min="13062" max="13062" width="16.7109375" style="6" customWidth="1"/>
    <col min="13063" max="13063" width="13" style="6" customWidth="1"/>
    <col min="13064" max="13312" width="11.42578125" style="6"/>
    <col min="13313" max="13313" width="4.85546875" style="6" customWidth="1"/>
    <col min="13314" max="13314" width="16" style="6" customWidth="1"/>
    <col min="13315" max="13315" width="14.5703125" style="6" customWidth="1"/>
    <col min="13316" max="13316" width="55.7109375" style="6" customWidth="1"/>
    <col min="13317" max="13317" width="19" style="6" customWidth="1"/>
    <col min="13318" max="13318" width="16.7109375" style="6" customWidth="1"/>
    <col min="13319" max="13319" width="13" style="6" customWidth="1"/>
    <col min="13320" max="13568" width="11.42578125" style="6"/>
    <col min="13569" max="13569" width="4.85546875" style="6" customWidth="1"/>
    <col min="13570" max="13570" width="16" style="6" customWidth="1"/>
    <col min="13571" max="13571" width="14.5703125" style="6" customWidth="1"/>
    <col min="13572" max="13572" width="55.7109375" style="6" customWidth="1"/>
    <col min="13573" max="13573" width="19" style="6" customWidth="1"/>
    <col min="13574" max="13574" width="16.7109375" style="6" customWidth="1"/>
    <col min="13575" max="13575" width="13" style="6" customWidth="1"/>
    <col min="13576" max="13824" width="11.42578125" style="6"/>
    <col min="13825" max="13825" width="4.85546875" style="6" customWidth="1"/>
    <col min="13826" max="13826" width="16" style="6" customWidth="1"/>
    <col min="13827" max="13827" width="14.5703125" style="6" customWidth="1"/>
    <col min="13828" max="13828" width="55.7109375" style="6" customWidth="1"/>
    <col min="13829" max="13829" width="19" style="6" customWidth="1"/>
    <col min="13830" max="13830" width="16.7109375" style="6" customWidth="1"/>
    <col min="13831" max="13831" width="13" style="6" customWidth="1"/>
    <col min="13832" max="14080" width="11.42578125" style="6"/>
    <col min="14081" max="14081" width="4.85546875" style="6" customWidth="1"/>
    <col min="14082" max="14082" width="16" style="6" customWidth="1"/>
    <col min="14083" max="14083" width="14.5703125" style="6" customWidth="1"/>
    <col min="14084" max="14084" width="55.7109375" style="6" customWidth="1"/>
    <col min="14085" max="14085" width="19" style="6" customWidth="1"/>
    <col min="14086" max="14086" width="16.7109375" style="6" customWidth="1"/>
    <col min="14087" max="14087" width="13" style="6" customWidth="1"/>
    <col min="14088" max="14336" width="11.42578125" style="6"/>
    <col min="14337" max="14337" width="4.85546875" style="6" customWidth="1"/>
    <col min="14338" max="14338" width="16" style="6" customWidth="1"/>
    <col min="14339" max="14339" width="14.5703125" style="6" customWidth="1"/>
    <col min="14340" max="14340" width="55.7109375" style="6" customWidth="1"/>
    <col min="14341" max="14341" width="19" style="6" customWidth="1"/>
    <col min="14342" max="14342" width="16.7109375" style="6" customWidth="1"/>
    <col min="14343" max="14343" width="13" style="6" customWidth="1"/>
    <col min="14344" max="14592" width="11.42578125" style="6"/>
    <col min="14593" max="14593" width="4.85546875" style="6" customWidth="1"/>
    <col min="14594" max="14594" width="16" style="6" customWidth="1"/>
    <col min="14595" max="14595" width="14.5703125" style="6" customWidth="1"/>
    <col min="14596" max="14596" width="55.7109375" style="6" customWidth="1"/>
    <col min="14597" max="14597" width="19" style="6" customWidth="1"/>
    <col min="14598" max="14598" width="16.7109375" style="6" customWidth="1"/>
    <col min="14599" max="14599" width="13" style="6" customWidth="1"/>
    <col min="14600" max="14848" width="11.42578125" style="6"/>
    <col min="14849" max="14849" width="4.85546875" style="6" customWidth="1"/>
    <col min="14850" max="14850" width="16" style="6" customWidth="1"/>
    <col min="14851" max="14851" width="14.5703125" style="6" customWidth="1"/>
    <col min="14852" max="14852" width="55.7109375" style="6" customWidth="1"/>
    <col min="14853" max="14853" width="19" style="6" customWidth="1"/>
    <col min="14854" max="14854" width="16.7109375" style="6" customWidth="1"/>
    <col min="14855" max="14855" width="13" style="6" customWidth="1"/>
    <col min="14856" max="15104" width="11.42578125" style="6"/>
    <col min="15105" max="15105" width="4.85546875" style="6" customWidth="1"/>
    <col min="15106" max="15106" width="16" style="6" customWidth="1"/>
    <col min="15107" max="15107" width="14.5703125" style="6" customWidth="1"/>
    <col min="15108" max="15108" width="55.7109375" style="6" customWidth="1"/>
    <col min="15109" max="15109" width="19" style="6" customWidth="1"/>
    <col min="15110" max="15110" width="16.7109375" style="6" customWidth="1"/>
    <col min="15111" max="15111" width="13" style="6" customWidth="1"/>
    <col min="15112" max="15360" width="11.42578125" style="6"/>
    <col min="15361" max="15361" width="4.85546875" style="6" customWidth="1"/>
    <col min="15362" max="15362" width="16" style="6" customWidth="1"/>
    <col min="15363" max="15363" width="14.5703125" style="6" customWidth="1"/>
    <col min="15364" max="15364" width="55.7109375" style="6" customWidth="1"/>
    <col min="15365" max="15365" width="19" style="6" customWidth="1"/>
    <col min="15366" max="15366" width="16.7109375" style="6" customWidth="1"/>
    <col min="15367" max="15367" width="13" style="6" customWidth="1"/>
    <col min="15368" max="15616" width="11.42578125" style="6"/>
    <col min="15617" max="15617" width="4.85546875" style="6" customWidth="1"/>
    <col min="15618" max="15618" width="16" style="6" customWidth="1"/>
    <col min="15619" max="15619" width="14.5703125" style="6" customWidth="1"/>
    <col min="15620" max="15620" width="55.7109375" style="6" customWidth="1"/>
    <col min="15621" max="15621" width="19" style="6" customWidth="1"/>
    <col min="15622" max="15622" width="16.7109375" style="6" customWidth="1"/>
    <col min="15623" max="15623" width="13" style="6" customWidth="1"/>
    <col min="15624" max="15872" width="11.42578125" style="6"/>
    <col min="15873" max="15873" width="4.85546875" style="6" customWidth="1"/>
    <col min="15874" max="15874" width="16" style="6" customWidth="1"/>
    <col min="15875" max="15875" width="14.5703125" style="6" customWidth="1"/>
    <col min="15876" max="15876" width="55.7109375" style="6" customWidth="1"/>
    <col min="15877" max="15877" width="19" style="6" customWidth="1"/>
    <col min="15878" max="15878" width="16.7109375" style="6" customWidth="1"/>
    <col min="15879" max="15879" width="13" style="6" customWidth="1"/>
    <col min="15880" max="16128" width="11.42578125" style="6"/>
    <col min="16129" max="16129" width="4.85546875" style="6" customWidth="1"/>
    <col min="16130" max="16130" width="16" style="6" customWidth="1"/>
    <col min="16131" max="16131" width="14.5703125" style="6" customWidth="1"/>
    <col min="16132" max="16132" width="55.7109375" style="6" customWidth="1"/>
    <col min="16133" max="16133" width="19" style="6" customWidth="1"/>
    <col min="16134" max="16134" width="16.7109375" style="6" customWidth="1"/>
    <col min="16135" max="16135" width="13" style="6" customWidth="1"/>
    <col min="16136" max="16384" width="11.42578125" style="6"/>
  </cols>
  <sheetData>
    <row r="5" spans="1:11" s="36" customFormat="1" ht="36" customHeight="1" x14ac:dyDescent="0.2">
      <c r="A5" s="69" t="s">
        <v>6493</v>
      </c>
      <c r="B5" s="69"/>
      <c r="C5" s="69"/>
      <c r="D5" s="69"/>
      <c r="E5" s="69"/>
      <c r="F5" s="69"/>
      <c r="G5" s="69"/>
    </row>
    <row r="6" spans="1:11" s="36" customFormat="1" ht="36" customHeight="1" x14ac:dyDescent="0.2"/>
    <row r="7" spans="1:11" s="36" customFormat="1" ht="36" customHeight="1" x14ac:dyDescent="0.2">
      <c r="C7" s="44" t="s">
        <v>6492</v>
      </c>
      <c r="D7" s="43" t="s">
        <v>25</v>
      </c>
    </row>
    <row r="8" spans="1:11" s="36" customFormat="1" ht="36" customHeight="1" x14ac:dyDescent="0.2">
      <c r="C8" s="42" t="s">
        <v>6491</v>
      </c>
      <c r="D8" s="41" t="str">
        <f>IF(ISNA(VLOOKUP($D$7,'Liste GHM'!$A$2:$F$4541,2,FALSE)),"",VLOOKUP($D$7,'Liste GHM'!$A$2:$F$4541,2,FALSE))</f>
        <v>Interventions sur le rachis et la moelle pour des affections neurologiques, niveau 1</v>
      </c>
    </row>
    <row r="9" spans="1:11" s="36" customFormat="1" ht="36" customHeight="1" x14ac:dyDescent="0.2">
      <c r="C9" s="40" t="s">
        <v>6490</v>
      </c>
      <c r="D9" s="39">
        <f>IF(D7&lt;&gt;"",IF(VLOOKUP(Synthèse!D7,'Liste GHM'!$A$1:$X$7541,7,FALSE)=1,IF(ISNA(VLOOKUP(Synthèse!D7,'Liste GHM'!$A$1:$E$7541,3,FALSE)),"",VLOOKUP(Synthèse!D7,'Liste GHM'!$A$1:$E$7541,3,FALSE)),"Veuillez sélectionner le GHS"),"")</f>
        <v>30</v>
      </c>
      <c r="E9" s="38"/>
      <c r="F9" s="37"/>
    </row>
    <row r="10" spans="1:11" s="35" customFormat="1" ht="10.5" customHeight="1" x14ac:dyDescent="0.2">
      <c r="C10" s="35" t="s">
        <v>6489</v>
      </c>
      <c r="D10" s="35" t="str">
        <f>IF(VLOOKUP(D7,'Liste GHM'!A:G,7,FALSE)=1,TRIM(CONCATENATE(D9,D7)),TRIM(CONCATENATE(E9,D7)))</f>
        <v>3001C051</v>
      </c>
    </row>
    <row r="11" spans="1:11" ht="10.5" customHeight="1" x14ac:dyDescent="0.2"/>
    <row r="12" spans="1:11" ht="10.5" customHeight="1" x14ac:dyDescent="0.2"/>
    <row r="13" spans="1:11" ht="10.5" customHeight="1" thickBot="1" x14ac:dyDescent="0.25"/>
    <row r="14" spans="1:11" s="13" customFormat="1" ht="36" customHeight="1" thickBot="1" x14ac:dyDescent="0.3">
      <c r="B14" s="70" t="s">
        <v>6488</v>
      </c>
      <c r="C14" s="34"/>
      <c r="D14" s="34"/>
      <c r="E14" s="34"/>
      <c r="F14" s="34"/>
      <c r="G14" s="33"/>
      <c r="H14" s="15"/>
      <c r="I14" s="15"/>
      <c r="J14" s="14" t="s">
        <v>6478</v>
      </c>
    </row>
    <row r="15" spans="1:11" s="13" customFormat="1" ht="36" customHeight="1" x14ac:dyDescent="0.25">
      <c r="B15" s="71"/>
      <c r="C15" s="75" t="s">
        <v>6487</v>
      </c>
      <c r="D15" s="76"/>
      <c r="E15" s="32" t="s">
        <v>6486</v>
      </c>
      <c r="F15" s="31" t="s">
        <v>6485</v>
      </c>
      <c r="G15" s="18"/>
      <c r="H15" s="15"/>
      <c r="I15" s="15"/>
      <c r="J15" s="15"/>
      <c r="K15" s="14" t="s">
        <v>6478</v>
      </c>
    </row>
    <row r="16" spans="1:11" s="13" customFormat="1" ht="36" customHeight="1" x14ac:dyDescent="0.25">
      <c r="B16" s="71"/>
      <c r="C16" s="64" t="s">
        <v>6509</v>
      </c>
      <c r="D16" s="68"/>
      <c r="E16" s="24">
        <f>IF(ISNA(VLOOKUP($D$10,'Secteur Ex DG'!$A$1:$N$2188,5,FALSE)),"",VLOOKUP($D$10,'Secteur Ex DG'!$A$1:$N$2188,5,FALSE))</f>
        <v>3509.7200000000003</v>
      </c>
      <c r="F16" s="23">
        <f>IF(ISNA(VLOOKUP($D$10,'Secteur Ex OQN'!$A$1:$N$930,5,FALSE)),"",VLOOKUP($D$10,'Secteur Ex OQN'!$A$1:$N$930,5,FALSE))</f>
        <v>5030.4000000000005</v>
      </c>
      <c r="G16" s="18"/>
      <c r="H16" s="15"/>
      <c r="I16" s="15"/>
      <c r="J16" s="15"/>
      <c r="K16" s="14" t="s">
        <v>6478</v>
      </c>
    </row>
    <row r="17" spans="2:11" s="13" customFormat="1" ht="36" customHeight="1" x14ac:dyDescent="0.25">
      <c r="B17" s="71"/>
      <c r="C17" s="66" t="s">
        <v>6510</v>
      </c>
      <c r="D17" s="77"/>
      <c r="E17" s="30">
        <f>IF(ISNA(VLOOKUP($D$10,'Secteur Ex DG'!$A$1:$N$2188,6,FALSE)),"",VLOOKUP($D$10,'Secteur Ex DG'!$A$1:$N$2188,6,FALSE))</f>
        <v>17055915.763099998</v>
      </c>
      <c r="F17" s="29">
        <f>IF(ISNA(VLOOKUP($D$10,'Secteur Ex OQN'!$A$1:$N$930,6,FALSE)),"",VLOOKUP($D$10,'Secteur Ex OQN'!$A$1:$N$930,6,FALSE))</f>
        <v>10955298.9705</v>
      </c>
      <c r="G17" s="18"/>
      <c r="H17" s="15"/>
      <c r="I17" s="15"/>
      <c r="J17" s="15"/>
      <c r="K17" s="14" t="s">
        <v>6478</v>
      </c>
    </row>
    <row r="18" spans="2:11" s="13" customFormat="1" ht="36" customHeight="1" x14ac:dyDescent="0.25">
      <c r="B18" s="71"/>
      <c r="C18" s="64" t="s">
        <v>6484</v>
      </c>
      <c r="D18" s="65"/>
      <c r="E18" s="24">
        <f>IF(ISNA(VLOOKUP($D$10,'Secteur Ex DG'!$A$1:$N$2188,7,FALSE)),"",VLOOKUP($D$10,'Secteur Ex DG'!$A$1:$N$2188,7,FALSE))</f>
        <v>15934619.456305062</v>
      </c>
      <c r="F18" s="23">
        <f>IF(ISNA(VLOOKUP($D$10,'Secteur Ex OQN'!$A$1:$N$930,7,FALSE)),"",VLOOKUP($D$10,'Secteur Ex OQN'!$A$1:$N$930,7,FALSE))</f>
        <v>9875920.1564467475</v>
      </c>
      <c r="G18" s="18"/>
      <c r="H18" s="15"/>
      <c r="I18" s="15"/>
      <c r="J18" s="15"/>
      <c r="K18" s="14" t="s">
        <v>6478</v>
      </c>
    </row>
    <row r="19" spans="2:11" s="13" customFormat="1" ht="36" customHeight="1" x14ac:dyDescent="0.25">
      <c r="B19" s="71"/>
      <c r="C19" s="66" t="s">
        <v>6483</v>
      </c>
      <c r="D19" s="77"/>
      <c r="E19" s="28">
        <f>IF(ISNA(VLOOKUP($D$10,'Secteur Ex DG'!$A$1:$N$2188,8,FALSE)),"",VLOOKUP($D$10,'Secteur Ex DG'!$A$1:$N$2188,8,FALSE))</f>
        <v>7.03685651150745E-2</v>
      </c>
      <c r="F19" s="27">
        <f>IF(ISNA(VLOOKUP($D$10,'Secteur Ex OQN'!$A$1:$N$930,8,FALSE)),"",VLOOKUP($D$10,'Secteur Ex OQN'!$A$1:$N$930,8,FALSE))</f>
        <v>0.10929399964302688</v>
      </c>
      <c r="G19" s="18"/>
      <c r="H19" s="15"/>
      <c r="I19" s="15"/>
      <c r="J19" s="15"/>
      <c r="K19" s="14" t="s">
        <v>6478</v>
      </c>
    </row>
    <row r="20" spans="2:11" s="13" customFormat="1" ht="36" customHeight="1" x14ac:dyDescent="0.25">
      <c r="B20" s="71"/>
      <c r="C20" s="64" t="s">
        <v>6482</v>
      </c>
      <c r="D20" s="65"/>
      <c r="E20" s="26">
        <f>IF(ISNA(VLOOKUP($D$10,'Secteur Ex DG'!$A$1:$N$2188,9,FALSE)),"",VLOOKUP($D$10,'Secteur Ex DG'!$A$1:$N$2188,9,FALSE))</f>
        <v>1121296.3067949358</v>
      </c>
      <c r="F20" s="25">
        <f>IF(ISNA(VLOOKUP($D$10,'Secteur Ex OQN'!$A$1:$N$930,9,FALSE)),"",VLOOKUP($D$10,'Secteur Ex OQN'!$A$1:$N$930,9,FALSE))</f>
        <v>1079378.8140532523</v>
      </c>
      <c r="G20" s="18"/>
      <c r="H20" s="15"/>
      <c r="I20" s="15"/>
      <c r="J20" s="15"/>
      <c r="K20" s="14"/>
    </row>
    <row r="21" spans="2:11" s="13" customFormat="1" ht="36" customHeight="1" x14ac:dyDescent="0.25">
      <c r="B21" s="71"/>
      <c r="C21" s="66" t="s">
        <v>6511</v>
      </c>
      <c r="D21" s="67"/>
      <c r="E21" s="22">
        <f>IF(ISNA(VLOOKUP($D$10,'Secteur Ex DG'!$A$1:$N$2188,10,FALSE)),"",VLOOKUP($D$10,'Secteur Ex DG'!$A$1:$N$2188,10,FALSE))</f>
        <v>4859.6229223698747</v>
      </c>
      <c r="F21" s="21">
        <f>IF(ISNA(VLOOKUP($D$10,'Secteur Ex OQN'!$A$1:$N$930,10,FALSE)),"",VLOOKUP($D$10,'Secteur Ex OQN'!$A$1:$N$930,10,FALSE))</f>
        <v>2177.8186566674617</v>
      </c>
      <c r="G21" s="18"/>
      <c r="H21" s="15"/>
      <c r="I21" s="15"/>
      <c r="J21" s="15"/>
      <c r="K21" s="14"/>
    </row>
    <row r="22" spans="2:11" s="13" customFormat="1" ht="36" customHeight="1" x14ac:dyDescent="0.25">
      <c r="B22" s="71"/>
      <c r="C22" s="64" t="s">
        <v>6481</v>
      </c>
      <c r="D22" s="68"/>
      <c r="E22" s="24">
        <f>IF(ISNA(VLOOKUP($D$10,'Secteur Ex DG'!$A$1:$N$2188,11,FALSE)),"",VLOOKUP($D$10,'Secteur Ex DG'!$A$1:$N$2188,11,FALSE))</f>
        <v>4540.1397992731791</v>
      </c>
      <c r="F22" s="23">
        <f>IF(ISNA(VLOOKUP($D$10,'Secteur Ex OQN'!$A$1:$N$930,11,FALSE)),"",VLOOKUP($D$10,'Secteur Ex OQN'!$A$1:$N$930,11,FALSE))</f>
        <v>1963.2474865709976</v>
      </c>
      <c r="G22" s="18"/>
      <c r="H22" s="15"/>
      <c r="I22" s="15"/>
      <c r="J22" s="15"/>
      <c r="K22" s="14" t="s">
        <v>6478</v>
      </c>
    </row>
    <row r="23" spans="2:11" s="13" customFormat="1" ht="36" customHeight="1" x14ac:dyDescent="0.25">
      <c r="B23" s="71"/>
      <c r="C23" s="66" t="s">
        <v>6512</v>
      </c>
      <c r="D23" s="67"/>
      <c r="E23" s="22">
        <f>IF(ISNA(VLOOKUP($D$10,'Secteur Ex DG'!$A$1:$N$2188,12,FALSE)),"",VLOOKUP($D$10,'Secteur Ex DG'!$A$1:$N$2188,12,FALSE))</f>
        <v>4854.08</v>
      </c>
      <c r="F23" s="21">
        <f>IF(ISNA(VLOOKUP($D$10,'Secteur Ex OQN'!$A$1:$N$930,12,FALSE)),"",VLOOKUP($D$10,'Secteur Ex OQN'!$A$1:$N$930,12,FALSE))</f>
        <v>2174.42</v>
      </c>
      <c r="G23" s="18"/>
      <c r="H23" s="15"/>
      <c r="I23" s="15"/>
      <c r="J23" s="14" t="s">
        <v>6478</v>
      </c>
    </row>
    <row r="24" spans="2:11" s="13" customFormat="1" ht="36" customHeight="1" x14ac:dyDescent="0.25">
      <c r="B24" s="71"/>
      <c r="C24" s="64" t="s">
        <v>6480</v>
      </c>
      <c r="D24" s="68"/>
      <c r="E24" s="20" t="str">
        <f>IF(ISNA(VLOOKUP($D$10,'Secteur Ex DG'!$A$1:$N$2188,13,FALSE)),"",VLOOKUP($D$10,'Secteur Ex DG'!$A$1:$N$2188,13,FALSE))</f>
        <v>CORRECT</v>
      </c>
      <c r="F24" s="19" t="str">
        <f>IF(ISNA(VLOOKUP($D$10,'Secteur Ex OQN'!$A$1:$N$930,13,FALSE)),"",VLOOKUP($D$10,'Secteur Ex OQN'!$A$1:$N$930,13,FALSE))</f>
        <v>CORRECT</v>
      </c>
      <c r="G24" s="18"/>
      <c r="H24" s="15"/>
      <c r="I24" s="15"/>
      <c r="J24" s="14"/>
    </row>
    <row r="25" spans="2:11" s="13" customFormat="1" ht="36" customHeight="1" thickBot="1" x14ac:dyDescent="0.3">
      <c r="B25" s="71"/>
      <c r="C25" s="73" t="s">
        <v>6479</v>
      </c>
      <c r="D25" s="74"/>
      <c r="E25" s="17" t="str">
        <f>IF(ISNA(VLOOKUP($D$10,'Secteur Ex DG'!$A$1:$N$2188,14,FALSE)),"",VLOOKUP($D$10,'Secteur Ex DG'!$A$1:$N$2188,14,FALSE))</f>
        <v>2011 - 2012 - 2013</v>
      </c>
      <c r="F25" s="16" t="str">
        <f>IF(ISNA(VLOOKUP($D$10,'Secteur Ex OQN'!$A$1:$N$930,14,FALSE)),"",VLOOKUP($D$10,'Secteur Ex OQN'!$A$1:$N$930,14,FALSE))</f>
        <v>2011 - 2012 - 2013</v>
      </c>
      <c r="G25" s="11"/>
      <c r="H25" s="15"/>
      <c r="I25" s="15"/>
      <c r="J25" s="14" t="s">
        <v>6478</v>
      </c>
    </row>
    <row r="26" spans="2:11" ht="36" customHeight="1" x14ac:dyDescent="0.2">
      <c r="B26" s="71"/>
      <c r="C26" s="12"/>
      <c r="D26" s="12"/>
      <c r="E26" s="12"/>
      <c r="F26" s="12"/>
      <c r="G26" s="11"/>
    </row>
    <row r="27" spans="2:11" ht="36" customHeight="1" thickBot="1" x14ac:dyDescent="0.25">
      <c r="B27" s="72"/>
      <c r="C27" s="10"/>
      <c r="D27" s="10"/>
      <c r="E27" s="9"/>
      <c r="F27" s="8"/>
      <c r="G27" s="7"/>
    </row>
  </sheetData>
  <mergeCells count="13">
    <mergeCell ref="C20:D20"/>
    <mergeCell ref="C21:D21"/>
    <mergeCell ref="C22:D22"/>
    <mergeCell ref="A5:G5"/>
    <mergeCell ref="B14:B27"/>
    <mergeCell ref="C23:D23"/>
    <mergeCell ref="C24:D24"/>
    <mergeCell ref="C25:D25"/>
    <mergeCell ref="C15:D15"/>
    <mergeCell ref="C16:D16"/>
    <mergeCell ref="C17:D17"/>
    <mergeCell ref="C18:D18"/>
    <mergeCell ref="C19:D19"/>
  </mergeCells>
  <dataValidations count="2">
    <dataValidation type="list" allowBlank="1" showInputMessage="1" showErrorMessage="1" sqref="WVL983048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formula1>ListeGHM</formula1>
    </dataValidation>
    <dataValidation type="list" allowBlank="1" showInputMessage="1" showErrorMessage="1" promptTitle="Saisir le Numéro de GHS" sqref="WVM983050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formula1>ListeGHS</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'Choix GHS'!$B$2:$B$5</xm:f>
          </x14:formula1>
          <xm:sqref>E9</xm:sqref>
        </x14:dataValidation>
        <x14:dataValidation type="list" allowBlank="1" showInputMessage="1" showErrorMessage="1">
          <x14:formula1>
            <xm:f>'Liste GHM'!$A$2:$A$2124</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90"/>
  <sheetViews>
    <sheetView tabSelected="1" workbookViewId="0">
      <pane ySplit="1" topLeftCell="A2" activePane="bottomLeft" state="frozen"/>
      <selection pane="bottomLeft" activeCell="C2172" sqref="C2172"/>
    </sheetView>
  </sheetViews>
  <sheetFormatPr baseColWidth="10" defaultRowHeight="12.75" x14ac:dyDescent="0.2"/>
  <cols>
    <col min="1" max="3" width="11.42578125" style="50"/>
    <col min="4" max="4" width="27.7109375" style="50" customWidth="1"/>
    <col min="5" max="5" width="14.42578125" style="55" bestFit="1" customWidth="1"/>
    <col min="6" max="7" width="16.5703125" style="55" bestFit="1" customWidth="1"/>
    <col min="8" max="8" width="11.42578125" style="56"/>
    <col min="9" max="9" width="16.5703125" style="55" bestFit="1" customWidth="1"/>
    <col min="10" max="12" width="11.85546875" style="55" bestFit="1" customWidth="1"/>
    <col min="13" max="13" width="11.42578125" style="50"/>
    <col min="14" max="14" width="20.140625" style="50" customWidth="1"/>
    <col min="15" max="16384" width="11.42578125" style="50"/>
  </cols>
  <sheetData>
    <row r="1" spans="1:14" ht="60" customHeight="1" x14ac:dyDescent="0.2">
      <c r="A1" s="1" t="s">
        <v>6494</v>
      </c>
      <c r="B1" s="1" t="s">
        <v>6495</v>
      </c>
      <c r="C1" s="1" t="s">
        <v>6496</v>
      </c>
      <c r="D1" s="1" t="s">
        <v>6497</v>
      </c>
      <c r="E1" s="2" t="s">
        <v>6503</v>
      </c>
      <c r="F1" s="2" t="s">
        <v>6498</v>
      </c>
      <c r="G1" s="2" t="s">
        <v>6499</v>
      </c>
      <c r="H1" s="45" t="s">
        <v>6500</v>
      </c>
      <c r="I1" s="2" t="s">
        <v>6501</v>
      </c>
      <c r="J1" s="2" t="s">
        <v>6504</v>
      </c>
      <c r="K1" s="2" t="s">
        <v>6502</v>
      </c>
      <c r="L1" s="2" t="s">
        <v>6505</v>
      </c>
      <c r="M1" s="1" t="s">
        <v>6480</v>
      </c>
      <c r="N1" s="1" t="s">
        <v>6532</v>
      </c>
    </row>
    <row r="2" spans="1:14" s="51" customFormat="1" ht="16.5" customHeight="1" x14ac:dyDescent="0.25">
      <c r="A2" s="51" t="s">
        <v>0</v>
      </c>
      <c r="B2" s="51" t="s">
        <v>1</v>
      </c>
      <c r="C2" s="51">
        <v>22</v>
      </c>
      <c r="D2" s="51" t="s">
        <v>2</v>
      </c>
      <c r="E2" s="52">
        <v>907.81000000000006</v>
      </c>
      <c r="F2" s="52">
        <v>3220616.9874999998</v>
      </c>
      <c r="G2" s="52">
        <v>3512777.3340786495</v>
      </c>
      <c r="H2" s="53">
        <v>-8.3170756012429958E-2</v>
      </c>
      <c r="I2" s="52">
        <v>-292160.34657864971</v>
      </c>
      <c r="J2" s="52">
        <v>3547.6773636553899</v>
      </c>
      <c r="K2" s="52">
        <v>3869.5072031357327</v>
      </c>
      <c r="L2" s="52">
        <v>3530.71</v>
      </c>
      <c r="M2" s="51" t="s">
        <v>6521</v>
      </c>
      <c r="N2" s="54" t="s">
        <v>6522</v>
      </c>
    </row>
    <row r="3" spans="1:14" s="51" customFormat="1" ht="16.5" customHeight="1" x14ac:dyDescent="0.25">
      <c r="A3" s="51" t="s">
        <v>3</v>
      </c>
      <c r="B3" s="51" t="s">
        <v>4</v>
      </c>
      <c r="C3" s="51">
        <v>23</v>
      </c>
      <c r="D3" s="51" t="s">
        <v>5</v>
      </c>
      <c r="E3" s="52">
        <v>1566.62</v>
      </c>
      <c r="F3" s="52">
        <v>10207593.8868</v>
      </c>
      <c r="G3" s="52">
        <v>8978116.0552599486</v>
      </c>
      <c r="H3" s="53">
        <v>0.13694162828511725</v>
      </c>
      <c r="I3" s="52">
        <v>1229477.8315400518</v>
      </c>
      <c r="J3" s="52">
        <v>6515.6795437310902</v>
      </c>
      <c r="K3" s="52">
        <v>5730.8830828534992</v>
      </c>
      <c r="L3" s="52">
        <v>7186.8</v>
      </c>
      <c r="M3" s="51" t="s">
        <v>6521</v>
      </c>
      <c r="N3" s="54" t="s">
        <v>6522</v>
      </c>
    </row>
    <row r="4" spans="1:14" s="51" customFormat="1" ht="16.5" customHeight="1" x14ac:dyDescent="0.25">
      <c r="A4" s="51" t="s">
        <v>6</v>
      </c>
      <c r="B4" s="51" t="s">
        <v>7</v>
      </c>
      <c r="C4" s="51">
        <v>24</v>
      </c>
      <c r="D4" s="51" t="s">
        <v>8</v>
      </c>
      <c r="E4" s="52">
        <v>1425.03</v>
      </c>
      <c r="F4" s="52">
        <v>16442796.991099998</v>
      </c>
      <c r="G4" s="52">
        <v>12604991.900579326</v>
      </c>
      <c r="H4" s="53">
        <v>0.30446708104146314</v>
      </c>
      <c r="I4" s="52">
        <v>3837805.0905206725</v>
      </c>
      <c r="J4" s="52">
        <v>11538.561988940583</v>
      </c>
      <c r="K4" s="52">
        <v>8845.4221318704349</v>
      </c>
      <c r="L4" s="52">
        <v>11761.31</v>
      </c>
      <c r="M4" s="51" t="s">
        <v>6521</v>
      </c>
      <c r="N4" s="54" t="s">
        <v>6522</v>
      </c>
    </row>
    <row r="5" spans="1:14" s="51" customFormat="1" ht="16.5" customHeight="1" x14ac:dyDescent="0.25">
      <c r="A5" s="51" t="s">
        <v>9</v>
      </c>
      <c r="B5" s="51" t="s">
        <v>10</v>
      </c>
      <c r="C5" s="51">
        <v>25</v>
      </c>
      <c r="D5" s="51" t="s">
        <v>11</v>
      </c>
      <c r="E5" s="52">
        <v>1065.3700000000001</v>
      </c>
      <c r="F5" s="52">
        <v>17039758.194399998</v>
      </c>
      <c r="G5" s="52">
        <v>17768603.042441294</v>
      </c>
      <c r="H5" s="53">
        <v>-4.1018691582023092E-2</v>
      </c>
      <c r="I5" s="52">
        <v>-728844.84804129601</v>
      </c>
      <c r="J5" s="52">
        <v>15994.216276411009</v>
      </c>
      <c r="K5" s="52">
        <v>16678.339959301738</v>
      </c>
      <c r="L5" s="52">
        <v>15575.21</v>
      </c>
      <c r="M5" s="51" t="s">
        <v>6521</v>
      </c>
      <c r="N5" s="54" t="s">
        <v>6522</v>
      </c>
    </row>
    <row r="6" spans="1:14" s="51" customFormat="1" ht="16.5" customHeight="1" x14ac:dyDescent="0.25">
      <c r="A6" s="51" t="s">
        <v>12</v>
      </c>
      <c r="B6" s="51" t="s">
        <v>13</v>
      </c>
      <c r="C6" s="51">
        <v>26</v>
      </c>
      <c r="D6" s="51" t="s">
        <v>14</v>
      </c>
      <c r="E6" s="52">
        <v>5840.1</v>
      </c>
      <c r="F6" s="52">
        <v>32271451.5711</v>
      </c>
      <c r="G6" s="52">
        <v>30979453.400302343</v>
      </c>
      <c r="H6" s="53">
        <v>4.17050021542682E-2</v>
      </c>
      <c r="I6" s="52">
        <v>1291998.1707976572</v>
      </c>
      <c r="J6" s="52">
        <v>5525.8388676734985</v>
      </c>
      <c r="K6" s="52">
        <v>5304.6100923447102</v>
      </c>
      <c r="L6" s="52">
        <v>5511.36</v>
      </c>
      <c r="M6" s="51" t="s">
        <v>6523</v>
      </c>
      <c r="N6" s="54" t="s">
        <v>6522</v>
      </c>
    </row>
    <row r="7" spans="1:14" s="51" customFormat="1" ht="16.5" customHeight="1" x14ac:dyDescent="0.25">
      <c r="A7" s="51" t="s">
        <v>102</v>
      </c>
      <c r="B7" s="51" t="s">
        <v>13</v>
      </c>
      <c r="C7" s="51">
        <v>65</v>
      </c>
      <c r="D7" s="51" t="s">
        <v>14</v>
      </c>
      <c r="E7" s="52">
        <v>7.07</v>
      </c>
      <c r="F7" s="52">
        <v>86038.359200000006</v>
      </c>
      <c r="G7" s="52">
        <v>132054.49385870079</v>
      </c>
      <c r="H7" s="53">
        <v>-0.3484632238864841</v>
      </c>
      <c r="I7" s="52">
        <v>-46016.134658700787</v>
      </c>
      <c r="J7" s="52">
        <v>12169.49917963225</v>
      </c>
      <c r="K7" s="52">
        <v>18678.146231782288</v>
      </c>
      <c r="L7" s="52">
        <v>12149.56</v>
      </c>
      <c r="M7" s="51" t="s">
        <v>6523</v>
      </c>
      <c r="N7" s="54" t="s">
        <v>6531</v>
      </c>
    </row>
    <row r="8" spans="1:14" s="51" customFormat="1" ht="16.5" customHeight="1" x14ac:dyDescent="0.25">
      <c r="A8" s="51" t="s">
        <v>15</v>
      </c>
      <c r="B8" s="51" t="s">
        <v>16</v>
      </c>
      <c r="C8" s="51">
        <v>27</v>
      </c>
      <c r="D8" s="51" t="s">
        <v>17</v>
      </c>
      <c r="E8" s="52">
        <v>6593.46</v>
      </c>
      <c r="F8" s="52">
        <v>60778256.552599996</v>
      </c>
      <c r="G8" s="52">
        <v>47686306.60236387</v>
      </c>
      <c r="H8" s="53">
        <v>0.27454317356561941</v>
      </c>
      <c r="I8" s="52">
        <v>13091949.950236127</v>
      </c>
      <c r="J8" s="52">
        <v>9217.9609116609481</v>
      </c>
      <c r="K8" s="52">
        <v>7232.3645858720411</v>
      </c>
      <c r="L8" s="52">
        <v>9644.1</v>
      </c>
      <c r="M8" s="51" t="s">
        <v>6523</v>
      </c>
      <c r="N8" s="54" t="s">
        <v>6522</v>
      </c>
    </row>
    <row r="9" spans="1:14" s="51" customFormat="1" ht="16.5" customHeight="1" x14ac:dyDescent="0.25">
      <c r="A9" s="51" t="s">
        <v>103</v>
      </c>
      <c r="B9" s="51" t="s">
        <v>16</v>
      </c>
      <c r="C9" s="51">
        <v>66</v>
      </c>
      <c r="D9" s="51" t="s">
        <v>17</v>
      </c>
      <c r="E9" s="52">
        <v>123.75</v>
      </c>
      <c r="F9" s="52">
        <v>2003484.611</v>
      </c>
      <c r="G9" s="52">
        <v>2323948.4915876854</v>
      </c>
      <c r="H9" s="53">
        <v>-0.13789629234370404</v>
      </c>
      <c r="I9" s="52">
        <v>-320463.88058768539</v>
      </c>
      <c r="J9" s="52">
        <v>16189.774634343434</v>
      </c>
      <c r="K9" s="52">
        <v>18779.38175020352</v>
      </c>
      <c r="L9" s="52">
        <v>16282.3</v>
      </c>
      <c r="M9" s="51" t="s">
        <v>6525</v>
      </c>
      <c r="N9" s="54" t="s">
        <v>6528</v>
      </c>
    </row>
    <row r="10" spans="1:14" s="51" customFormat="1" ht="16.5" customHeight="1" x14ac:dyDescent="0.25">
      <c r="A10" s="51" t="s">
        <v>18</v>
      </c>
      <c r="B10" s="51" t="s">
        <v>19</v>
      </c>
      <c r="C10" s="51">
        <v>28</v>
      </c>
      <c r="D10" s="51" t="s">
        <v>20</v>
      </c>
      <c r="E10" s="52">
        <v>4806.45</v>
      </c>
      <c r="F10" s="52">
        <v>65089877.713599995</v>
      </c>
      <c r="G10" s="52">
        <v>50466424.259163551</v>
      </c>
      <c r="H10" s="53">
        <v>0.28976599133197278</v>
      </c>
      <c r="I10" s="52">
        <v>14623453.454436444</v>
      </c>
      <c r="J10" s="52">
        <v>13542.193867324117</v>
      </c>
      <c r="K10" s="52">
        <v>10499.729375976771</v>
      </c>
      <c r="L10" s="52">
        <v>13858.5</v>
      </c>
      <c r="M10" s="51" t="s">
        <v>6521</v>
      </c>
      <c r="N10" s="54" t="s">
        <v>6522</v>
      </c>
    </row>
    <row r="11" spans="1:14" s="51" customFormat="1" ht="16.5" customHeight="1" x14ac:dyDescent="0.25">
      <c r="A11" s="51" t="s">
        <v>21</v>
      </c>
      <c r="B11" s="51" t="s">
        <v>22</v>
      </c>
      <c r="C11" s="51">
        <v>29</v>
      </c>
      <c r="D11" s="51" t="s">
        <v>23</v>
      </c>
      <c r="E11" s="52">
        <v>3587.4799999999996</v>
      </c>
      <c r="F11" s="52">
        <v>64859255.6558</v>
      </c>
      <c r="G11" s="52">
        <v>65888969.441308707</v>
      </c>
      <c r="H11" s="53">
        <v>-1.5628014738126028E-2</v>
      </c>
      <c r="I11" s="52">
        <v>-1029713.7855087072</v>
      </c>
      <c r="J11" s="52">
        <v>18079.335816729294</v>
      </c>
      <c r="K11" s="52">
        <v>18366.365649790023</v>
      </c>
      <c r="L11" s="52">
        <v>17634.77</v>
      </c>
      <c r="M11" s="51" t="s">
        <v>6521</v>
      </c>
      <c r="N11" s="54" t="s">
        <v>6522</v>
      </c>
    </row>
    <row r="12" spans="1:14" s="51" customFormat="1" ht="16.5" customHeight="1" x14ac:dyDescent="0.25">
      <c r="A12" s="51" t="s">
        <v>24</v>
      </c>
      <c r="B12" s="51" t="s">
        <v>25</v>
      </c>
      <c r="C12" s="51">
        <v>30</v>
      </c>
      <c r="D12" s="51" t="s">
        <v>26</v>
      </c>
      <c r="E12" s="52">
        <v>3509.7200000000003</v>
      </c>
      <c r="F12" s="52">
        <v>17055915.763099998</v>
      </c>
      <c r="G12" s="52">
        <v>15934619.456305062</v>
      </c>
      <c r="H12" s="53">
        <v>7.03685651150745E-2</v>
      </c>
      <c r="I12" s="52">
        <v>1121296.3067949358</v>
      </c>
      <c r="J12" s="52">
        <v>4859.6229223698747</v>
      </c>
      <c r="K12" s="52">
        <v>4540.1397992731791</v>
      </c>
      <c r="L12" s="52">
        <v>4854.08</v>
      </c>
      <c r="M12" s="51" t="s">
        <v>6524</v>
      </c>
      <c r="N12" s="54" t="s">
        <v>6522</v>
      </c>
    </row>
    <row r="13" spans="1:14" s="51" customFormat="1" ht="16.5" customHeight="1" x14ac:dyDescent="0.25">
      <c r="A13" s="51" t="s">
        <v>27</v>
      </c>
      <c r="B13" s="51" t="s">
        <v>28</v>
      </c>
      <c r="C13" s="51">
        <v>31</v>
      </c>
      <c r="D13" s="51" t="s">
        <v>29</v>
      </c>
      <c r="E13" s="52">
        <v>2461.7600000000002</v>
      </c>
      <c r="F13" s="52">
        <v>18797975.421100002</v>
      </c>
      <c r="G13" s="52">
        <v>15811466.836002583</v>
      </c>
      <c r="H13" s="53">
        <v>0.18888244943202626</v>
      </c>
      <c r="I13" s="52">
        <v>2986508.5850974191</v>
      </c>
      <c r="J13" s="52">
        <v>7635.9902756970623</v>
      </c>
      <c r="K13" s="52">
        <v>6422.8303473947835</v>
      </c>
      <c r="L13" s="52">
        <v>8052.02</v>
      </c>
      <c r="M13" s="51" t="s">
        <v>6521</v>
      </c>
      <c r="N13" s="54" t="s">
        <v>6522</v>
      </c>
    </row>
    <row r="14" spans="1:14" s="51" customFormat="1" ht="16.5" customHeight="1" x14ac:dyDescent="0.25">
      <c r="A14" s="51" t="s">
        <v>30</v>
      </c>
      <c r="B14" s="51" t="s">
        <v>31</v>
      </c>
      <c r="C14" s="51">
        <v>32</v>
      </c>
      <c r="D14" s="51" t="s">
        <v>32</v>
      </c>
      <c r="E14" s="52">
        <v>1362.75</v>
      </c>
      <c r="F14" s="52">
        <v>15758764.613899998</v>
      </c>
      <c r="G14" s="52">
        <v>13045993.267235391</v>
      </c>
      <c r="H14" s="53">
        <v>0.20793904236311755</v>
      </c>
      <c r="I14" s="52">
        <v>2712771.3466646075</v>
      </c>
      <c r="J14" s="52">
        <v>11563.943947092275</v>
      </c>
      <c r="K14" s="52">
        <v>9573.2843641426462</v>
      </c>
      <c r="L14" s="52">
        <v>12211.97</v>
      </c>
      <c r="M14" s="51" t="s">
        <v>6521</v>
      </c>
      <c r="N14" s="54" t="s">
        <v>6522</v>
      </c>
    </row>
    <row r="15" spans="1:14" s="51" customFormat="1" ht="16.5" customHeight="1" x14ac:dyDescent="0.25">
      <c r="A15" s="51" t="s">
        <v>33</v>
      </c>
      <c r="B15" s="51" t="s">
        <v>34</v>
      </c>
      <c r="C15" s="51">
        <v>33</v>
      </c>
      <c r="D15" s="51" t="s">
        <v>35</v>
      </c>
      <c r="E15" s="52">
        <v>541.06999999999994</v>
      </c>
      <c r="F15" s="52">
        <v>8423728.5440999996</v>
      </c>
      <c r="G15" s="52">
        <v>9403193.181121517</v>
      </c>
      <c r="H15" s="53">
        <v>-0.10416298146335612</v>
      </c>
      <c r="I15" s="52">
        <v>-979464.63702151738</v>
      </c>
      <c r="J15" s="52">
        <v>15568.648315559911</v>
      </c>
      <c r="K15" s="52">
        <v>17378.884767445095</v>
      </c>
      <c r="L15" s="52">
        <v>15519.22</v>
      </c>
      <c r="M15" s="51" t="s">
        <v>6524</v>
      </c>
      <c r="N15" s="54" t="s">
        <v>6522</v>
      </c>
    </row>
    <row r="16" spans="1:14" s="51" customFormat="1" ht="16.5" customHeight="1" x14ac:dyDescent="0.25">
      <c r="A16" s="51" t="s">
        <v>36</v>
      </c>
      <c r="B16" s="51" t="s">
        <v>37</v>
      </c>
      <c r="C16" s="51">
        <v>34</v>
      </c>
      <c r="D16" s="51" t="s">
        <v>38</v>
      </c>
      <c r="E16" s="52">
        <v>5118.2</v>
      </c>
      <c r="F16" s="52">
        <v>24741195.611600004</v>
      </c>
      <c r="G16" s="52">
        <v>24675392.074437346</v>
      </c>
      <c r="H16" s="53">
        <v>2.6667676430085496E-3</v>
      </c>
      <c r="I16" s="52">
        <v>65803.537162657827</v>
      </c>
      <c r="J16" s="52">
        <v>4833.9642084326533</v>
      </c>
      <c r="K16" s="52">
        <v>4821.1074351212046</v>
      </c>
      <c r="L16" s="52">
        <v>4820.63</v>
      </c>
      <c r="M16" s="51" t="s">
        <v>6523</v>
      </c>
      <c r="N16" s="54" t="s">
        <v>6522</v>
      </c>
    </row>
    <row r="17" spans="1:14" s="51" customFormat="1" ht="16.5" customHeight="1" x14ac:dyDescent="0.25">
      <c r="A17" s="51" t="s">
        <v>39</v>
      </c>
      <c r="B17" s="51" t="s">
        <v>40</v>
      </c>
      <c r="C17" s="51">
        <v>35</v>
      </c>
      <c r="D17" s="51" t="s">
        <v>41</v>
      </c>
      <c r="E17" s="52">
        <v>2712.2899999999995</v>
      </c>
      <c r="F17" s="52">
        <v>17953934.177699998</v>
      </c>
      <c r="G17" s="52">
        <v>16974734.902221125</v>
      </c>
      <c r="H17" s="53">
        <v>5.7685688826324188E-2</v>
      </c>
      <c r="I17" s="52">
        <v>979199.2754788734</v>
      </c>
      <c r="J17" s="52">
        <v>6619.4743842656944</v>
      </c>
      <c r="K17" s="52">
        <v>6258.4513094916574</v>
      </c>
      <c r="L17" s="52">
        <v>6784.48</v>
      </c>
      <c r="M17" s="51" t="s">
        <v>6523</v>
      </c>
      <c r="N17" s="54" t="s">
        <v>6522</v>
      </c>
    </row>
    <row r="18" spans="1:14" s="51" customFormat="1" ht="16.5" customHeight="1" x14ac:dyDescent="0.25">
      <c r="A18" s="51" t="s">
        <v>42</v>
      </c>
      <c r="B18" s="51" t="s">
        <v>43</v>
      </c>
      <c r="C18" s="51">
        <v>36</v>
      </c>
      <c r="D18" s="51" t="s">
        <v>44</v>
      </c>
      <c r="E18" s="52">
        <v>850.91000000000008</v>
      </c>
      <c r="F18" s="52">
        <v>8273422.8343999991</v>
      </c>
      <c r="G18" s="52">
        <v>8097398.0143330209</v>
      </c>
      <c r="H18" s="53">
        <v>2.1738442368202771E-2</v>
      </c>
      <c r="I18" s="52">
        <v>176024.82006697822</v>
      </c>
      <c r="J18" s="52">
        <v>9723.0292679601826</v>
      </c>
      <c r="K18" s="52">
        <v>9516.1627132517187</v>
      </c>
      <c r="L18" s="52">
        <v>9910.9699999999993</v>
      </c>
      <c r="M18" s="51" t="s">
        <v>6523</v>
      </c>
      <c r="N18" s="54" t="s">
        <v>6522</v>
      </c>
    </row>
    <row r="19" spans="1:14" s="51" customFormat="1" ht="16.5" customHeight="1" x14ac:dyDescent="0.25">
      <c r="A19" s="51" t="s">
        <v>45</v>
      </c>
      <c r="B19" s="51" t="s">
        <v>46</v>
      </c>
      <c r="C19" s="51">
        <v>37</v>
      </c>
      <c r="D19" s="51" t="s">
        <v>47</v>
      </c>
      <c r="E19" s="52">
        <v>168.01000000000002</v>
      </c>
      <c r="F19" s="52">
        <v>2330280.2230999996</v>
      </c>
      <c r="G19" s="52">
        <v>2523938.0940774423</v>
      </c>
      <c r="H19" s="53">
        <v>-7.6728455199385204E-2</v>
      </c>
      <c r="I19" s="52">
        <v>-193657.87097744271</v>
      </c>
      <c r="J19" s="52">
        <v>13869.890024998507</v>
      </c>
      <c r="K19" s="52">
        <v>15022.546836958765</v>
      </c>
      <c r="L19" s="52">
        <v>13789.82</v>
      </c>
      <c r="M19" s="51" t="s">
        <v>6525</v>
      </c>
      <c r="N19" s="54" t="s">
        <v>6526</v>
      </c>
    </row>
    <row r="20" spans="1:14" s="51" customFormat="1" ht="16.5" customHeight="1" x14ac:dyDescent="0.25">
      <c r="A20" s="51" t="s">
        <v>48</v>
      </c>
      <c r="B20" s="51" t="s">
        <v>49</v>
      </c>
      <c r="C20" s="51">
        <v>38</v>
      </c>
      <c r="D20" s="51" t="s">
        <v>50</v>
      </c>
      <c r="E20" s="52">
        <v>4544.1100000000015</v>
      </c>
      <c r="F20" s="52">
        <v>10923545.718700003</v>
      </c>
      <c r="G20" s="52">
        <v>12762154.046901124</v>
      </c>
      <c r="H20" s="53">
        <v>-0.14406724142681593</v>
      </c>
      <c r="I20" s="52">
        <v>-1838608.3282011207</v>
      </c>
      <c r="J20" s="52">
        <v>2403.8911291099907</v>
      </c>
      <c r="K20" s="52">
        <v>2808.5046459925306</v>
      </c>
      <c r="L20" s="52">
        <v>2394.88</v>
      </c>
      <c r="M20" s="51" t="s">
        <v>6523</v>
      </c>
      <c r="N20" s="54" t="s">
        <v>6527</v>
      </c>
    </row>
    <row r="21" spans="1:14" s="51" customFormat="1" ht="16.5" customHeight="1" x14ac:dyDescent="0.25">
      <c r="A21" s="51" t="s">
        <v>51</v>
      </c>
      <c r="B21" s="51" t="s">
        <v>52</v>
      </c>
      <c r="C21" s="51">
        <v>39</v>
      </c>
      <c r="D21" s="51" t="s">
        <v>53</v>
      </c>
      <c r="E21" s="52">
        <v>623.89</v>
      </c>
      <c r="F21" s="52">
        <v>3022265.6796000004</v>
      </c>
      <c r="G21" s="52">
        <v>3053153.9525073892</v>
      </c>
      <c r="H21" s="53">
        <v>-1.0116840941486793E-2</v>
      </c>
      <c r="I21" s="52">
        <v>-30888.272907388862</v>
      </c>
      <c r="J21" s="52">
        <v>4844.2284370642265</v>
      </c>
      <c r="K21" s="52">
        <v>4893.7376019929625</v>
      </c>
      <c r="L21" s="52">
        <v>4818.54</v>
      </c>
      <c r="M21" s="51" t="s">
        <v>6521</v>
      </c>
      <c r="N21" s="54" t="s">
        <v>6522</v>
      </c>
    </row>
    <row r="22" spans="1:14" s="51" customFormat="1" ht="16.5" customHeight="1" x14ac:dyDescent="0.25">
      <c r="A22" s="51" t="s">
        <v>54</v>
      </c>
      <c r="B22" s="51" t="s">
        <v>55</v>
      </c>
      <c r="C22" s="51">
        <v>40</v>
      </c>
      <c r="D22" s="51" t="s">
        <v>56</v>
      </c>
      <c r="E22" s="52">
        <v>272.98</v>
      </c>
      <c r="F22" s="52">
        <v>2495595.6743999999</v>
      </c>
      <c r="G22" s="52">
        <v>2499657.1857358152</v>
      </c>
      <c r="H22" s="53">
        <v>-1.6248273399217528E-3</v>
      </c>
      <c r="I22" s="52">
        <v>-4061.511335815303</v>
      </c>
      <c r="J22" s="52">
        <v>9142.0458436515491</v>
      </c>
      <c r="K22" s="52">
        <v>9156.9242645461763</v>
      </c>
      <c r="L22" s="52">
        <v>9116.8700000000008</v>
      </c>
      <c r="M22" s="51" t="s">
        <v>6524</v>
      </c>
      <c r="N22" s="54" t="s">
        <v>6526</v>
      </c>
    </row>
    <row r="23" spans="1:14" s="51" customFormat="1" ht="16.5" customHeight="1" x14ac:dyDescent="0.25">
      <c r="A23" s="51" t="s">
        <v>57</v>
      </c>
      <c r="B23" s="51" t="s">
        <v>58</v>
      </c>
      <c r="C23" s="51">
        <v>41</v>
      </c>
      <c r="D23" s="51" t="s">
        <v>59</v>
      </c>
      <c r="E23" s="52">
        <v>167.12</v>
      </c>
      <c r="F23" s="52">
        <v>2467404.9798000003</v>
      </c>
      <c r="G23" s="52">
        <v>3220669.2750079446</v>
      </c>
      <c r="H23" s="53">
        <v>-0.23388439820666973</v>
      </c>
      <c r="I23" s="52">
        <v>-753264.29520794423</v>
      </c>
      <c r="J23" s="52">
        <v>14764.271061512687</v>
      </c>
      <c r="K23" s="52">
        <v>19271.596906462091</v>
      </c>
      <c r="L23" s="52">
        <v>15374.56</v>
      </c>
      <c r="M23" s="51" t="s">
        <v>6523</v>
      </c>
      <c r="N23" s="54" t="s">
        <v>6522</v>
      </c>
    </row>
    <row r="24" spans="1:14" s="51" customFormat="1" ht="16.5" customHeight="1" x14ac:dyDescent="0.25">
      <c r="A24" s="51" t="s">
        <v>60</v>
      </c>
      <c r="B24" s="51" t="s">
        <v>61</v>
      </c>
      <c r="C24" s="51">
        <v>42</v>
      </c>
      <c r="D24" s="51" t="s">
        <v>62</v>
      </c>
      <c r="E24" s="52">
        <v>2407.66</v>
      </c>
      <c r="F24" s="52">
        <v>5766056.7807999998</v>
      </c>
      <c r="G24" s="52">
        <v>3945851.2979991138</v>
      </c>
      <c r="H24" s="53">
        <v>0.46129601582398383</v>
      </c>
      <c r="I24" s="52">
        <v>1820205.482800886</v>
      </c>
      <c r="J24" s="52">
        <v>2394.88</v>
      </c>
      <c r="K24" s="52">
        <v>1638.8739680848269</v>
      </c>
      <c r="L24" s="52">
        <v>2394.88</v>
      </c>
      <c r="M24" s="51" t="s">
        <v>6523</v>
      </c>
      <c r="N24" s="54" t="s">
        <v>6527</v>
      </c>
    </row>
    <row r="25" spans="1:14" s="51" customFormat="1" ht="16.5" customHeight="1" x14ac:dyDescent="0.25">
      <c r="A25" s="51" t="s">
        <v>63</v>
      </c>
      <c r="B25" s="51" t="s">
        <v>64</v>
      </c>
      <c r="C25" s="51">
        <v>43</v>
      </c>
      <c r="D25" s="51" t="s">
        <v>65</v>
      </c>
      <c r="E25" s="52">
        <v>1054.24</v>
      </c>
      <c r="F25" s="52">
        <v>8035500.2971000001</v>
      </c>
      <c r="G25" s="52">
        <v>6084954.5690595899</v>
      </c>
      <c r="H25" s="53">
        <v>0.32055222531297556</v>
      </c>
      <c r="I25" s="52">
        <v>1950545.7280404102</v>
      </c>
      <c r="J25" s="52">
        <v>7622.0787459212324</v>
      </c>
      <c r="K25" s="52">
        <v>5771.8873966645069</v>
      </c>
      <c r="L25" s="52">
        <v>7530.26</v>
      </c>
      <c r="M25" s="51" t="s">
        <v>6524</v>
      </c>
      <c r="N25" s="54" t="s">
        <v>6522</v>
      </c>
    </row>
    <row r="26" spans="1:14" s="51" customFormat="1" ht="16.5" customHeight="1" x14ac:dyDescent="0.25">
      <c r="A26" s="51" t="s">
        <v>66</v>
      </c>
      <c r="B26" s="51" t="s">
        <v>67</v>
      </c>
      <c r="C26" s="51">
        <v>44</v>
      </c>
      <c r="D26" s="51" t="s">
        <v>68</v>
      </c>
      <c r="E26" s="52">
        <v>317.31</v>
      </c>
      <c r="F26" s="52">
        <v>3655087.5773999998</v>
      </c>
      <c r="G26" s="52">
        <v>3325047.5287815621</v>
      </c>
      <c r="H26" s="53">
        <v>9.9258746156744015E-2</v>
      </c>
      <c r="I26" s="52">
        <v>330040.04861843772</v>
      </c>
      <c r="J26" s="52">
        <v>11518.980105890138</v>
      </c>
      <c r="K26" s="52">
        <v>10478.861456561603</v>
      </c>
      <c r="L26" s="52">
        <v>12375.08</v>
      </c>
      <c r="M26" s="51" t="s">
        <v>6525</v>
      </c>
      <c r="N26" s="54" t="s">
        <v>6522</v>
      </c>
    </row>
    <row r="27" spans="1:14" s="51" customFormat="1" ht="16.5" customHeight="1" x14ac:dyDescent="0.25">
      <c r="A27" s="51" t="s">
        <v>69</v>
      </c>
      <c r="B27" s="51" t="s">
        <v>70</v>
      </c>
      <c r="C27" s="51">
        <v>45</v>
      </c>
      <c r="D27" s="51" t="s">
        <v>71</v>
      </c>
      <c r="E27" s="52">
        <v>77.400000000000006</v>
      </c>
      <c r="F27" s="52">
        <v>1377794.304</v>
      </c>
      <c r="G27" s="52">
        <v>1038435.7906521105</v>
      </c>
      <c r="H27" s="53">
        <v>0.32679778220546618</v>
      </c>
      <c r="I27" s="52">
        <v>339358.51334788953</v>
      </c>
      <c r="J27" s="52">
        <v>17800.96</v>
      </c>
      <c r="K27" s="52">
        <v>13416.483083360599</v>
      </c>
      <c r="L27" s="52">
        <v>17800.96</v>
      </c>
      <c r="M27" s="51" t="s">
        <v>6525</v>
      </c>
      <c r="N27" s="54" t="s">
        <v>6528</v>
      </c>
    </row>
    <row r="28" spans="1:14" s="51" customFormat="1" ht="16.5" customHeight="1" x14ac:dyDescent="0.25">
      <c r="A28" s="51" t="s">
        <v>72</v>
      </c>
      <c r="B28" s="51" t="s">
        <v>73</v>
      </c>
      <c r="C28" s="51">
        <v>47</v>
      </c>
      <c r="D28" s="51" t="s">
        <v>74</v>
      </c>
      <c r="E28" s="52">
        <v>2239.9199999999996</v>
      </c>
      <c r="F28" s="52">
        <v>4629845.7295999993</v>
      </c>
      <c r="G28" s="52">
        <v>5295036.5971434331</v>
      </c>
      <c r="H28" s="53">
        <v>-0.12562535788747731</v>
      </c>
      <c r="I28" s="52">
        <v>-665190.86754343379</v>
      </c>
      <c r="J28" s="52">
        <v>2066.9692353298333</v>
      </c>
      <c r="K28" s="52">
        <v>2363.9400501551099</v>
      </c>
      <c r="L28" s="52">
        <v>2029.38</v>
      </c>
      <c r="M28" s="51" t="s">
        <v>6524</v>
      </c>
      <c r="N28" s="54" t="s">
        <v>6526</v>
      </c>
    </row>
    <row r="29" spans="1:14" s="51" customFormat="1" ht="16.5" customHeight="1" x14ac:dyDescent="0.25">
      <c r="A29" s="51" t="s">
        <v>75</v>
      </c>
      <c r="B29" s="51" t="s">
        <v>76</v>
      </c>
      <c r="C29" s="51">
        <v>48</v>
      </c>
      <c r="D29" s="51" t="s">
        <v>77</v>
      </c>
      <c r="E29" s="52">
        <v>332.54</v>
      </c>
      <c r="F29" s="52">
        <v>1638970.0434000003</v>
      </c>
      <c r="G29" s="52">
        <v>1008541.3045719492</v>
      </c>
      <c r="H29" s="53">
        <v>0.62508965767705593</v>
      </c>
      <c r="I29" s="52">
        <v>630428.73882805114</v>
      </c>
      <c r="J29" s="52">
        <v>4928.6402940999587</v>
      </c>
      <c r="K29" s="52">
        <v>3032.8420778611571</v>
      </c>
      <c r="L29" s="52">
        <v>4920.2700000000004</v>
      </c>
      <c r="M29" s="51" t="s">
        <v>6525</v>
      </c>
      <c r="N29" s="54" t="s">
        <v>6528</v>
      </c>
    </row>
    <row r="30" spans="1:14" s="51" customFormat="1" ht="16.5" customHeight="1" x14ac:dyDescent="0.25">
      <c r="A30" s="51" t="s">
        <v>104</v>
      </c>
      <c r="B30" s="51" t="s">
        <v>105</v>
      </c>
      <c r="C30" s="51">
        <v>73</v>
      </c>
      <c r="D30" s="51" t="s">
        <v>106</v>
      </c>
      <c r="E30" s="52">
        <v>889.73</v>
      </c>
      <c r="F30" s="52">
        <v>1805600.2674</v>
      </c>
      <c r="G30" s="52">
        <v>1169353.1052040071</v>
      </c>
      <c r="H30" s="53">
        <v>0.54410182806586227</v>
      </c>
      <c r="I30" s="52">
        <v>636247.16219599289</v>
      </c>
      <c r="J30" s="52">
        <v>2029.3799999999999</v>
      </c>
      <c r="K30" s="52">
        <v>1314.2786072224237</v>
      </c>
      <c r="L30" s="52">
        <v>2029.38</v>
      </c>
      <c r="M30" s="51" t="s">
        <v>6524</v>
      </c>
      <c r="N30" s="54" t="s">
        <v>6526</v>
      </c>
    </row>
    <row r="31" spans="1:14" s="51" customFormat="1" ht="16.5" customHeight="1" x14ac:dyDescent="0.25">
      <c r="A31" s="51" t="s">
        <v>78</v>
      </c>
      <c r="B31" s="51" t="s">
        <v>79</v>
      </c>
      <c r="C31" s="51">
        <v>51</v>
      </c>
      <c r="D31" s="51" t="s">
        <v>80</v>
      </c>
      <c r="E31" s="52">
        <v>222.99</v>
      </c>
      <c r="F31" s="52">
        <v>1554494.3373000002</v>
      </c>
      <c r="G31" s="52">
        <v>1330103.8001150424</v>
      </c>
      <c r="H31" s="53">
        <v>0.16870152326874788</v>
      </c>
      <c r="I31" s="52">
        <v>224390.53718495788</v>
      </c>
      <c r="J31" s="52">
        <v>6971.139231804118</v>
      </c>
      <c r="K31" s="52">
        <v>5964.8585143506089</v>
      </c>
      <c r="L31" s="52">
        <v>6957.59</v>
      </c>
      <c r="M31" s="51" t="s">
        <v>6525</v>
      </c>
      <c r="N31" s="54" t="s">
        <v>6522</v>
      </c>
    </row>
    <row r="32" spans="1:14" s="51" customFormat="1" ht="16.5" customHeight="1" x14ac:dyDescent="0.25">
      <c r="A32" s="51" t="s">
        <v>81</v>
      </c>
      <c r="B32" s="51" t="s">
        <v>82</v>
      </c>
      <c r="C32" s="51">
        <v>52</v>
      </c>
      <c r="D32" s="51" t="s">
        <v>83</v>
      </c>
      <c r="E32" s="52">
        <v>298.26000000000005</v>
      </c>
      <c r="F32" s="52">
        <v>2864458.233</v>
      </c>
      <c r="G32" s="52">
        <v>2350882.8176384731</v>
      </c>
      <c r="H32" s="53">
        <v>0.21846066146224485</v>
      </c>
      <c r="I32" s="52">
        <v>513575.41536152689</v>
      </c>
      <c r="J32" s="52">
        <v>9603.8967109233545</v>
      </c>
      <c r="K32" s="52">
        <v>7881.9916101336848</v>
      </c>
      <c r="L32" s="52">
        <v>9836.73</v>
      </c>
      <c r="M32" s="51" t="s">
        <v>6525</v>
      </c>
      <c r="N32" s="54" t="s">
        <v>6522</v>
      </c>
    </row>
    <row r="33" spans="1:14" s="51" customFormat="1" ht="16.5" customHeight="1" x14ac:dyDescent="0.25">
      <c r="A33" s="51" t="s">
        <v>84</v>
      </c>
      <c r="B33" s="51" t="s">
        <v>85</v>
      </c>
      <c r="C33" s="51">
        <v>53</v>
      </c>
      <c r="D33" s="51" t="s">
        <v>86</v>
      </c>
      <c r="E33" s="52">
        <v>187.41</v>
      </c>
      <c r="F33" s="52">
        <v>2146635.7338</v>
      </c>
      <c r="G33" s="52">
        <v>1927410.5182883451</v>
      </c>
      <c r="H33" s="53">
        <v>0.11374080063978265</v>
      </c>
      <c r="I33" s="52">
        <v>219225.21551165497</v>
      </c>
      <c r="J33" s="52">
        <v>11454.221940131263</v>
      </c>
      <c r="K33" s="52">
        <v>10284.459304670749</v>
      </c>
      <c r="L33" s="52">
        <v>11917.47</v>
      </c>
      <c r="M33" s="51" t="s">
        <v>6525</v>
      </c>
      <c r="N33" s="54" t="s">
        <v>6527</v>
      </c>
    </row>
    <row r="34" spans="1:14" s="51" customFormat="1" ht="16.5" customHeight="1" x14ac:dyDescent="0.25">
      <c r="A34" s="51" t="s">
        <v>87</v>
      </c>
      <c r="B34" s="51" t="s">
        <v>88</v>
      </c>
      <c r="C34" s="51">
        <v>54</v>
      </c>
      <c r="D34" s="51" t="s">
        <v>89</v>
      </c>
      <c r="E34" s="52">
        <v>210.98000000000002</v>
      </c>
      <c r="F34" s="52">
        <v>3088127.5007999996</v>
      </c>
      <c r="G34" s="52">
        <v>3222772.9171940163</v>
      </c>
      <c r="H34" s="53">
        <v>-4.177936821910766E-2</v>
      </c>
      <c r="I34" s="52">
        <v>-134645.41639401671</v>
      </c>
      <c r="J34" s="52">
        <v>14637.06275855531</v>
      </c>
      <c r="K34" s="52">
        <v>15275.253186055626</v>
      </c>
      <c r="L34" s="52">
        <v>13764.03</v>
      </c>
      <c r="M34" s="51" t="s">
        <v>6523</v>
      </c>
      <c r="N34" s="54" t="s">
        <v>6528</v>
      </c>
    </row>
    <row r="35" spans="1:14" s="51" customFormat="1" ht="16.5" customHeight="1" x14ac:dyDescent="0.25">
      <c r="A35" s="51" t="s">
        <v>90</v>
      </c>
      <c r="B35" s="51" t="s">
        <v>91</v>
      </c>
      <c r="C35" s="51">
        <v>55</v>
      </c>
      <c r="D35" s="51" t="s">
        <v>92</v>
      </c>
      <c r="E35" s="52">
        <v>695.53999999999985</v>
      </c>
      <c r="F35" s="52">
        <v>3417377.7697999999</v>
      </c>
      <c r="G35" s="52">
        <v>3200888.7847627206</v>
      </c>
      <c r="H35" s="53">
        <v>6.7634022796367654E-2</v>
      </c>
      <c r="I35" s="52">
        <v>216488.98503727932</v>
      </c>
      <c r="J35" s="52">
        <v>4913.2728093280048</v>
      </c>
      <c r="K35" s="52">
        <v>4602.0197037736452</v>
      </c>
      <c r="L35" s="52">
        <v>4903.17</v>
      </c>
      <c r="M35" s="51" t="s">
        <v>6525</v>
      </c>
      <c r="N35" s="54" t="s">
        <v>6522</v>
      </c>
    </row>
    <row r="36" spans="1:14" s="51" customFormat="1" ht="16.5" customHeight="1" x14ac:dyDescent="0.25">
      <c r="A36" s="51" t="s">
        <v>93</v>
      </c>
      <c r="B36" s="51" t="s">
        <v>94</v>
      </c>
      <c r="C36" s="51">
        <v>56</v>
      </c>
      <c r="D36" s="51" t="s">
        <v>95</v>
      </c>
      <c r="E36" s="52">
        <v>571.58999999999992</v>
      </c>
      <c r="F36" s="52">
        <v>4334733.7564000003</v>
      </c>
      <c r="G36" s="52">
        <v>4040719.2701961277</v>
      </c>
      <c r="H36" s="53">
        <v>7.276290841892652E-2</v>
      </c>
      <c r="I36" s="52">
        <v>294014.4862038726</v>
      </c>
      <c r="J36" s="52">
        <v>7583.6416949211862</v>
      </c>
      <c r="K36" s="52">
        <v>7069.2616564252839</v>
      </c>
      <c r="L36" s="52">
        <v>8456.2800000000007</v>
      </c>
      <c r="M36" s="51" t="s">
        <v>6525</v>
      </c>
      <c r="N36" s="54" t="s">
        <v>6528</v>
      </c>
    </row>
    <row r="37" spans="1:14" s="51" customFormat="1" ht="16.5" customHeight="1" x14ac:dyDescent="0.25">
      <c r="A37" s="51" t="s">
        <v>96</v>
      </c>
      <c r="B37" s="51" t="s">
        <v>97</v>
      </c>
      <c r="C37" s="51">
        <v>57</v>
      </c>
      <c r="D37" s="51" t="s">
        <v>98</v>
      </c>
      <c r="E37" s="52">
        <v>238.47</v>
      </c>
      <c r="F37" s="52">
        <v>2155636.7706000004</v>
      </c>
      <c r="G37" s="52">
        <v>2338863.5743000535</v>
      </c>
      <c r="H37" s="53">
        <v>-7.8340098889644327E-2</v>
      </c>
      <c r="I37" s="52">
        <v>-183226.80370005313</v>
      </c>
      <c r="J37" s="52">
        <v>9039.4463479683</v>
      </c>
      <c r="K37" s="52">
        <v>9807.7895513064686</v>
      </c>
      <c r="L37" s="52">
        <v>8992.85</v>
      </c>
      <c r="M37" s="51" t="s">
        <v>6523</v>
      </c>
      <c r="N37" s="54" t="s">
        <v>6522</v>
      </c>
    </row>
    <row r="38" spans="1:14" s="51" customFormat="1" ht="16.5" customHeight="1" x14ac:dyDescent="0.25">
      <c r="A38" s="51" t="s">
        <v>99</v>
      </c>
      <c r="B38" s="51" t="s">
        <v>100</v>
      </c>
      <c r="C38" s="51">
        <v>58</v>
      </c>
      <c r="D38" s="51" t="s">
        <v>101</v>
      </c>
      <c r="E38" s="52">
        <v>255.39000000000001</v>
      </c>
      <c r="F38" s="52">
        <v>3150287.6606999994</v>
      </c>
      <c r="G38" s="52">
        <v>3408972.8906717119</v>
      </c>
      <c r="H38" s="53">
        <v>-7.5883627787001973E-2</v>
      </c>
      <c r="I38" s="52">
        <v>-258685.22997171246</v>
      </c>
      <c r="J38" s="52">
        <v>12335.203652061549</v>
      </c>
      <c r="K38" s="52">
        <v>13348.106388941273</v>
      </c>
      <c r="L38" s="52">
        <v>13627.97</v>
      </c>
      <c r="M38" s="51" t="s">
        <v>6521</v>
      </c>
      <c r="N38" s="54" t="s">
        <v>6522</v>
      </c>
    </row>
    <row r="39" spans="1:14" s="51" customFormat="1" ht="16.5" customHeight="1" x14ac:dyDescent="0.25">
      <c r="A39" s="51" t="s">
        <v>107</v>
      </c>
      <c r="B39" s="51" t="s">
        <v>108</v>
      </c>
      <c r="C39" s="51">
        <v>74</v>
      </c>
      <c r="D39" s="51" t="s">
        <v>109</v>
      </c>
      <c r="E39" s="52">
        <v>1326.22</v>
      </c>
      <c r="F39" s="52">
        <v>1196330.6550016238</v>
      </c>
      <c r="G39" s="52">
        <v>2162999.344505487</v>
      </c>
      <c r="H39" s="53">
        <v>-0.44691122628373547</v>
      </c>
      <c r="I39" s="52">
        <v>-966668.68950386322</v>
      </c>
      <c r="J39" s="52">
        <v>902.06048393300034</v>
      </c>
      <c r="K39" s="52">
        <v>1630.9506299901125</v>
      </c>
      <c r="L39" s="52">
        <v>886.67</v>
      </c>
      <c r="M39" s="51" t="s">
        <v>6521</v>
      </c>
      <c r="N39" s="54" t="s">
        <v>6522</v>
      </c>
    </row>
    <row r="40" spans="1:14" s="51" customFormat="1" ht="16.5" customHeight="1" x14ac:dyDescent="0.25">
      <c r="A40" s="51" t="s">
        <v>110</v>
      </c>
      <c r="B40" s="51" t="s">
        <v>111</v>
      </c>
      <c r="C40" s="51">
        <v>78</v>
      </c>
      <c r="D40" s="51" t="s">
        <v>112</v>
      </c>
      <c r="E40" s="52">
        <v>5135.3500000000004</v>
      </c>
      <c r="F40" s="52">
        <v>4535447.5843475275</v>
      </c>
      <c r="G40" s="52">
        <v>6985711.3709756462</v>
      </c>
      <c r="H40" s="53">
        <v>-0.35075365363769773</v>
      </c>
      <c r="I40" s="52">
        <v>-2450263.7866281187</v>
      </c>
      <c r="J40" s="52">
        <v>883.18178592452841</v>
      </c>
      <c r="K40" s="52">
        <v>1360.3184536546964</v>
      </c>
      <c r="L40" s="52">
        <v>886.67</v>
      </c>
      <c r="M40" s="51" t="s">
        <v>6524</v>
      </c>
      <c r="N40" s="54" t="s">
        <v>6522</v>
      </c>
    </row>
    <row r="41" spans="1:14" s="51" customFormat="1" ht="16.5" customHeight="1" x14ac:dyDescent="0.25">
      <c r="A41" s="51" t="s">
        <v>113</v>
      </c>
      <c r="B41" s="51" t="s">
        <v>114</v>
      </c>
      <c r="C41" s="51">
        <v>79</v>
      </c>
      <c r="D41" s="51" t="s">
        <v>115</v>
      </c>
      <c r="E41" s="52">
        <v>2271.8100000000004</v>
      </c>
      <c r="F41" s="52">
        <v>2192486.4360678587</v>
      </c>
      <c r="G41" s="52">
        <v>2641419.7604814158</v>
      </c>
      <c r="H41" s="53">
        <v>-0.16995909969710232</v>
      </c>
      <c r="I41" s="52">
        <v>-448933.32441355707</v>
      </c>
      <c r="J41" s="52">
        <v>965.08353958643477</v>
      </c>
      <c r="K41" s="52">
        <v>1162.6939578932283</v>
      </c>
      <c r="L41" s="52">
        <v>959.12</v>
      </c>
      <c r="M41" s="51" t="s">
        <v>6521</v>
      </c>
      <c r="N41" s="54" t="s">
        <v>6526</v>
      </c>
    </row>
    <row r="42" spans="1:14" s="51" customFormat="1" ht="16.5" customHeight="1" x14ac:dyDescent="0.25">
      <c r="A42" s="51" t="s">
        <v>116</v>
      </c>
      <c r="B42" s="51" t="s">
        <v>117</v>
      </c>
      <c r="C42" s="51">
        <v>83</v>
      </c>
      <c r="D42" s="51" t="s">
        <v>118</v>
      </c>
      <c r="E42" s="52">
        <v>35973.679999999993</v>
      </c>
      <c r="F42" s="52">
        <v>34380772.559858449</v>
      </c>
      <c r="G42" s="52">
        <v>34491293.387446493</v>
      </c>
      <c r="H42" s="53">
        <v>-3.2043109067133591E-3</v>
      </c>
      <c r="I42" s="52">
        <v>-110520.82758804411</v>
      </c>
      <c r="J42" s="52">
        <v>955.72019765168466</v>
      </c>
      <c r="K42" s="52">
        <v>958.79246681035966</v>
      </c>
      <c r="L42" s="52">
        <v>959.12</v>
      </c>
      <c r="M42" s="51" t="s">
        <v>6521</v>
      </c>
      <c r="N42" s="54" t="s">
        <v>6522</v>
      </c>
    </row>
    <row r="43" spans="1:14" s="51" customFormat="1" ht="16.5" customHeight="1" x14ac:dyDescent="0.25">
      <c r="A43" s="51" t="s">
        <v>119</v>
      </c>
      <c r="B43" s="51" t="s">
        <v>120</v>
      </c>
      <c r="C43" s="51">
        <v>189</v>
      </c>
      <c r="D43" s="51" t="s">
        <v>121</v>
      </c>
      <c r="E43" s="52">
        <v>2275.37</v>
      </c>
      <c r="F43" s="52">
        <v>16488792.032199999</v>
      </c>
      <c r="G43" s="52">
        <v>11922256.97695639</v>
      </c>
      <c r="H43" s="53">
        <v>0.38302605488792207</v>
      </c>
      <c r="I43" s="52">
        <v>4566535.0552436095</v>
      </c>
      <c r="J43" s="52">
        <v>7246.6420987355905</v>
      </c>
      <c r="K43" s="52">
        <v>5239.7003462981365</v>
      </c>
      <c r="L43" s="52">
        <v>7276.1</v>
      </c>
      <c r="M43" s="51" t="s">
        <v>6523</v>
      </c>
      <c r="N43" s="54" t="s">
        <v>6522</v>
      </c>
    </row>
    <row r="44" spans="1:14" s="51" customFormat="1" ht="16.5" customHeight="1" x14ac:dyDescent="0.25">
      <c r="A44" s="51" t="s">
        <v>122</v>
      </c>
      <c r="B44" s="51" t="s">
        <v>123</v>
      </c>
      <c r="C44" s="51">
        <v>190</v>
      </c>
      <c r="D44" s="51" t="s">
        <v>124</v>
      </c>
      <c r="E44" s="52">
        <v>901</v>
      </c>
      <c r="F44" s="52">
        <v>7355932.2785999998</v>
      </c>
      <c r="G44" s="52">
        <v>6178523.1614262639</v>
      </c>
      <c r="H44" s="53">
        <v>0.19056481401972114</v>
      </c>
      <c r="I44" s="52">
        <v>1177409.117173736</v>
      </c>
      <c r="J44" s="52">
        <v>8164.1867687014428</v>
      </c>
      <c r="K44" s="52">
        <v>6857.4063944797599</v>
      </c>
      <c r="L44" s="52">
        <v>8155.95</v>
      </c>
      <c r="M44" s="51" t="s">
        <v>6525</v>
      </c>
      <c r="N44" s="54" t="s">
        <v>6526</v>
      </c>
    </row>
    <row r="45" spans="1:14" s="51" customFormat="1" ht="16.5" customHeight="1" x14ac:dyDescent="0.25">
      <c r="A45" s="51" t="s">
        <v>125</v>
      </c>
      <c r="B45" s="51" t="s">
        <v>126</v>
      </c>
      <c r="C45" s="51">
        <v>191</v>
      </c>
      <c r="D45" s="51" t="s">
        <v>127</v>
      </c>
      <c r="E45" s="52">
        <v>214.46</v>
      </c>
      <c r="F45" s="52">
        <v>2211599.2122999998</v>
      </c>
      <c r="G45" s="52">
        <v>1786525.582988984</v>
      </c>
      <c r="H45" s="53">
        <v>0.23793313309280317</v>
      </c>
      <c r="I45" s="52">
        <v>425073.62931101583</v>
      </c>
      <c r="J45" s="52">
        <v>10312.408898162827</v>
      </c>
      <c r="K45" s="52">
        <v>8330.3440407954113</v>
      </c>
      <c r="L45" s="52">
        <v>10017.39</v>
      </c>
      <c r="M45" s="51" t="s">
        <v>6525</v>
      </c>
      <c r="N45" s="54" t="s">
        <v>6528</v>
      </c>
    </row>
    <row r="46" spans="1:14" s="51" customFormat="1" ht="16.5" customHeight="1" x14ac:dyDescent="0.25">
      <c r="A46" s="51" t="s">
        <v>128</v>
      </c>
      <c r="B46" s="51" t="s">
        <v>129</v>
      </c>
      <c r="C46" s="51">
        <v>192</v>
      </c>
      <c r="D46" s="51" t="s">
        <v>130</v>
      </c>
      <c r="E46" s="52">
        <v>62.61</v>
      </c>
      <c r="F46" s="52">
        <v>999167.3199</v>
      </c>
      <c r="G46" s="52">
        <v>939516.0473991679</v>
      </c>
      <c r="H46" s="53">
        <v>6.3491488693527609E-2</v>
      </c>
      <c r="I46" s="52">
        <v>59651.272500832099</v>
      </c>
      <c r="J46" s="52">
        <v>15958.59</v>
      </c>
      <c r="K46" s="52">
        <v>15005.846468601947</v>
      </c>
      <c r="L46" s="52">
        <v>15958.59</v>
      </c>
      <c r="M46" s="51" t="s">
        <v>6525</v>
      </c>
      <c r="N46" s="54" t="s">
        <v>6529</v>
      </c>
    </row>
    <row r="47" spans="1:14" s="51" customFormat="1" ht="16.5" customHeight="1" x14ac:dyDescent="0.25">
      <c r="A47" s="51" t="s">
        <v>131</v>
      </c>
      <c r="B47" s="51" t="s">
        <v>132</v>
      </c>
      <c r="C47" s="51">
        <v>193</v>
      </c>
      <c r="D47" s="51" t="s">
        <v>133</v>
      </c>
      <c r="E47" s="52">
        <v>980.08</v>
      </c>
      <c r="F47" s="52">
        <v>4176727.1269000005</v>
      </c>
      <c r="G47" s="52">
        <v>4406393.6379182469</v>
      </c>
      <c r="H47" s="53">
        <v>-5.2121197035576161E-2</v>
      </c>
      <c r="I47" s="52">
        <v>-229666.51101824641</v>
      </c>
      <c r="J47" s="52">
        <v>4261.6185687903035</v>
      </c>
      <c r="K47" s="52">
        <v>4495.9530221188543</v>
      </c>
      <c r="L47" s="52">
        <v>4452.3</v>
      </c>
      <c r="M47" s="51" t="s">
        <v>6525</v>
      </c>
      <c r="N47" s="54" t="s">
        <v>6522</v>
      </c>
    </row>
    <row r="48" spans="1:14" s="51" customFormat="1" ht="16.5" customHeight="1" x14ac:dyDescent="0.25">
      <c r="A48" s="51" t="s">
        <v>134</v>
      </c>
      <c r="B48" s="51" t="s">
        <v>135</v>
      </c>
      <c r="C48" s="51">
        <v>194</v>
      </c>
      <c r="D48" s="51" t="s">
        <v>136</v>
      </c>
      <c r="E48" s="52">
        <v>501.29</v>
      </c>
      <c r="F48" s="52">
        <v>4141090.7820000006</v>
      </c>
      <c r="G48" s="52">
        <v>3223672.7253680173</v>
      </c>
      <c r="H48" s="53">
        <v>0.2845878396440662</v>
      </c>
      <c r="I48" s="52">
        <v>917418.05663198326</v>
      </c>
      <c r="J48" s="52">
        <v>8260.8685232101179</v>
      </c>
      <c r="K48" s="52">
        <v>6430.7541051447606</v>
      </c>
      <c r="L48" s="52">
        <v>8231.61</v>
      </c>
      <c r="M48" s="51" t="s">
        <v>6525</v>
      </c>
      <c r="N48" s="54" t="s">
        <v>6522</v>
      </c>
    </row>
    <row r="49" spans="1:14" s="51" customFormat="1" ht="16.5" customHeight="1" x14ac:dyDescent="0.25">
      <c r="A49" s="51" t="s">
        <v>137</v>
      </c>
      <c r="B49" s="51" t="s">
        <v>138</v>
      </c>
      <c r="C49" s="51">
        <v>195</v>
      </c>
      <c r="D49" s="51" t="s">
        <v>139</v>
      </c>
      <c r="E49" s="52">
        <v>941.58</v>
      </c>
      <c r="F49" s="52">
        <v>10155457.5813</v>
      </c>
      <c r="G49" s="52">
        <v>9890552.4213834628</v>
      </c>
      <c r="H49" s="53">
        <v>2.6783656628097896E-2</v>
      </c>
      <c r="I49" s="52">
        <v>264905.15991653688</v>
      </c>
      <c r="J49" s="52">
        <v>10785.549375836359</v>
      </c>
      <c r="K49" s="52">
        <v>10504.208268424842</v>
      </c>
      <c r="L49" s="52">
        <v>11107.44</v>
      </c>
      <c r="M49" s="51" t="s">
        <v>6523</v>
      </c>
      <c r="N49" s="54" t="s">
        <v>6527</v>
      </c>
    </row>
    <row r="50" spans="1:14" s="51" customFormat="1" ht="16.5" customHeight="1" x14ac:dyDescent="0.25">
      <c r="A50" s="51" t="s">
        <v>140</v>
      </c>
      <c r="B50" s="51" t="s">
        <v>141</v>
      </c>
      <c r="C50" s="51">
        <v>196</v>
      </c>
      <c r="D50" s="51" t="s">
        <v>142</v>
      </c>
      <c r="E50" s="52">
        <v>394.62</v>
      </c>
      <c r="F50" s="52">
        <v>6688967.2953999992</v>
      </c>
      <c r="G50" s="52">
        <v>6400022.4641896468</v>
      </c>
      <c r="H50" s="53">
        <v>4.5147471407655182E-2</v>
      </c>
      <c r="I50" s="52">
        <v>288944.83121035248</v>
      </c>
      <c r="J50" s="52">
        <v>16950.401133748921</v>
      </c>
      <c r="K50" s="52">
        <v>16218.190827098593</v>
      </c>
      <c r="L50" s="52">
        <v>17521.349999999999</v>
      </c>
      <c r="M50" s="51" t="s">
        <v>6525</v>
      </c>
      <c r="N50" s="54" t="s">
        <v>6528</v>
      </c>
    </row>
    <row r="51" spans="1:14" s="51" customFormat="1" ht="16.5" customHeight="1" x14ac:dyDescent="0.25">
      <c r="A51" s="51" t="s">
        <v>143</v>
      </c>
      <c r="B51" s="51" t="s">
        <v>144</v>
      </c>
      <c r="C51" s="51">
        <v>197</v>
      </c>
      <c r="D51" s="51" t="s">
        <v>145</v>
      </c>
      <c r="E51" s="52">
        <v>73218.290000000008</v>
      </c>
      <c r="F51" s="52">
        <v>27105410.957999997</v>
      </c>
      <c r="G51" s="52">
        <v>33369133.611713257</v>
      </c>
      <c r="H51" s="53">
        <v>-0.18771007742060652</v>
      </c>
      <c r="I51" s="52">
        <v>-6263722.6537132598</v>
      </c>
      <c r="J51" s="52">
        <v>370.19999999999993</v>
      </c>
      <c r="K51" s="52">
        <v>455.74860614353673</v>
      </c>
      <c r="L51" s="52">
        <v>370.2</v>
      </c>
      <c r="M51" s="51" t="s">
        <v>6524</v>
      </c>
      <c r="N51" s="54" t="s">
        <v>6526</v>
      </c>
    </row>
    <row r="52" spans="1:14" s="51" customFormat="1" ht="16.5" customHeight="1" x14ac:dyDescent="0.25">
      <c r="A52" s="51" t="s">
        <v>146</v>
      </c>
      <c r="B52" s="51" t="s">
        <v>147</v>
      </c>
      <c r="C52" s="51">
        <v>198</v>
      </c>
      <c r="D52" s="51" t="s">
        <v>148</v>
      </c>
      <c r="E52" s="52">
        <v>3851.1200000000003</v>
      </c>
      <c r="F52" s="52">
        <v>1000790.5544000001</v>
      </c>
      <c r="G52" s="52">
        <v>1207854.2605031563</v>
      </c>
      <c r="H52" s="53">
        <v>-0.17143103507943047</v>
      </c>
      <c r="I52" s="52">
        <v>-207063.7061031562</v>
      </c>
      <c r="J52" s="52">
        <v>259.87</v>
      </c>
      <c r="K52" s="52">
        <v>313.63713945635459</v>
      </c>
      <c r="L52" s="52">
        <v>259.87</v>
      </c>
      <c r="M52" s="51" t="s">
        <v>6523</v>
      </c>
      <c r="N52" s="54" t="s">
        <v>6530</v>
      </c>
    </row>
    <row r="53" spans="1:14" s="51" customFormat="1" ht="16.5" customHeight="1" x14ac:dyDescent="0.25">
      <c r="A53" s="51" t="s">
        <v>149</v>
      </c>
      <c r="B53" s="51" t="s">
        <v>150</v>
      </c>
      <c r="C53" s="51">
        <v>199</v>
      </c>
      <c r="D53" s="51" t="s">
        <v>151</v>
      </c>
      <c r="E53" s="52">
        <v>5558.9299999999994</v>
      </c>
      <c r="F53" s="52">
        <v>5014655.1637000004</v>
      </c>
      <c r="G53" s="52">
        <v>4213775.1984322099</v>
      </c>
      <c r="H53" s="53">
        <v>0.19006233782138371</v>
      </c>
      <c r="I53" s="52">
        <v>800879.96526779048</v>
      </c>
      <c r="J53" s="52">
        <v>902.09000000000015</v>
      </c>
      <c r="K53" s="52">
        <v>758.01911490740315</v>
      </c>
      <c r="L53" s="52">
        <v>902.09</v>
      </c>
      <c r="M53" s="51" t="s">
        <v>6525</v>
      </c>
      <c r="N53" s="54" t="s">
        <v>6526</v>
      </c>
    </row>
    <row r="54" spans="1:14" s="51" customFormat="1" ht="16.5" customHeight="1" x14ac:dyDescent="0.25">
      <c r="A54" s="51" t="s">
        <v>152</v>
      </c>
      <c r="B54" s="51" t="s">
        <v>153</v>
      </c>
      <c r="C54" s="51">
        <v>200</v>
      </c>
      <c r="D54" s="51" t="s">
        <v>154</v>
      </c>
      <c r="E54" s="52">
        <v>442.28000000000003</v>
      </c>
      <c r="F54" s="52">
        <v>3974301.6362000001</v>
      </c>
      <c r="G54" s="52">
        <v>3350155.9651673771</v>
      </c>
      <c r="H54" s="53">
        <v>0.18630346691976762</v>
      </c>
      <c r="I54" s="52">
        <v>624145.67103262292</v>
      </c>
      <c r="J54" s="52">
        <v>8985.9402102740332</v>
      </c>
      <c r="K54" s="52">
        <v>7574.7399049637716</v>
      </c>
      <c r="L54" s="52">
        <v>9257.8700000000008</v>
      </c>
      <c r="M54" s="51" t="s">
        <v>6523</v>
      </c>
      <c r="N54" s="54" t="s">
        <v>6522</v>
      </c>
    </row>
    <row r="55" spans="1:14" s="51" customFormat="1" ht="16.5" customHeight="1" x14ac:dyDescent="0.25">
      <c r="A55" s="51" t="s">
        <v>155</v>
      </c>
      <c r="B55" s="51" t="s">
        <v>156</v>
      </c>
      <c r="C55" s="51">
        <v>201</v>
      </c>
      <c r="D55" s="51" t="s">
        <v>157</v>
      </c>
      <c r="E55" s="52">
        <v>524.6</v>
      </c>
      <c r="F55" s="52">
        <v>5042367.9396000002</v>
      </c>
      <c r="G55" s="52">
        <v>4686890.6184385456</v>
      </c>
      <c r="H55" s="53">
        <v>7.5845021806777879E-2</v>
      </c>
      <c r="I55" s="52">
        <v>355477.32116145454</v>
      </c>
      <c r="J55" s="52">
        <v>9611.8336629813184</v>
      </c>
      <c r="K55" s="52">
        <v>8934.217724816137</v>
      </c>
      <c r="L55" s="52">
        <v>9605.9</v>
      </c>
      <c r="M55" s="51" t="s">
        <v>6521</v>
      </c>
      <c r="N55" s="54" t="s">
        <v>6522</v>
      </c>
    </row>
    <row r="56" spans="1:14" s="51" customFormat="1" ht="16.5" customHeight="1" x14ac:dyDescent="0.25">
      <c r="A56" s="51" t="s">
        <v>158</v>
      </c>
      <c r="B56" s="51" t="s">
        <v>159</v>
      </c>
      <c r="C56" s="51">
        <v>202</v>
      </c>
      <c r="D56" s="51" t="s">
        <v>160</v>
      </c>
      <c r="E56" s="52">
        <v>271.33</v>
      </c>
      <c r="F56" s="52">
        <v>4084603.9813999995</v>
      </c>
      <c r="G56" s="52">
        <v>3288632.5361500727</v>
      </c>
      <c r="H56" s="53">
        <v>0.24203721045153692</v>
      </c>
      <c r="I56" s="52">
        <v>795971.44524992676</v>
      </c>
      <c r="J56" s="52">
        <v>15054.007965945526</v>
      </c>
      <c r="K56" s="52">
        <v>12120.416231710731</v>
      </c>
      <c r="L56" s="52">
        <v>15159.76</v>
      </c>
      <c r="M56" s="51" t="s">
        <v>6525</v>
      </c>
      <c r="N56" s="54" t="s">
        <v>6522</v>
      </c>
    </row>
    <row r="57" spans="1:14" s="51" customFormat="1" ht="16.5" customHeight="1" x14ac:dyDescent="0.25">
      <c r="A57" s="51" t="s">
        <v>161</v>
      </c>
      <c r="B57" s="51" t="s">
        <v>162</v>
      </c>
      <c r="C57" s="51">
        <v>203</v>
      </c>
      <c r="D57" s="51" t="s">
        <v>163</v>
      </c>
      <c r="E57" s="52">
        <v>200.57</v>
      </c>
      <c r="F57" s="52">
        <v>4706428.1578000002</v>
      </c>
      <c r="G57" s="52">
        <v>3449867.8953047441</v>
      </c>
      <c r="H57" s="53">
        <v>0.3642343129154102</v>
      </c>
      <c r="I57" s="52">
        <v>1256560.262495256</v>
      </c>
      <c r="J57" s="52">
        <v>23465.264784364561</v>
      </c>
      <c r="K57" s="52">
        <v>17200.318568603201</v>
      </c>
      <c r="L57" s="52">
        <v>23554.98</v>
      </c>
      <c r="M57" s="51" t="s">
        <v>6525</v>
      </c>
      <c r="N57" s="54" t="s">
        <v>6522</v>
      </c>
    </row>
    <row r="58" spans="1:14" s="51" customFormat="1" ht="16.5" customHeight="1" x14ac:dyDescent="0.25">
      <c r="A58" s="51" t="s">
        <v>164</v>
      </c>
      <c r="B58" s="51" t="s">
        <v>165</v>
      </c>
      <c r="C58" s="51">
        <v>204</v>
      </c>
      <c r="D58" s="51" t="s">
        <v>166</v>
      </c>
      <c r="E58" s="52">
        <v>3054.1299999999997</v>
      </c>
      <c r="F58" s="52">
        <v>5904326.6971000005</v>
      </c>
      <c r="G58" s="52">
        <v>5713417.7379806479</v>
      </c>
      <c r="H58" s="53">
        <v>3.3414143315700917E-2</v>
      </c>
      <c r="I58" s="52">
        <v>190908.95911935251</v>
      </c>
      <c r="J58" s="52">
        <v>1933.2270391568143</v>
      </c>
      <c r="K58" s="52">
        <v>1870.7185804077262</v>
      </c>
      <c r="L58" s="52">
        <v>1910.71</v>
      </c>
      <c r="M58" s="51" t="s">
        <v>6521</v>
      </c>
      <c r="N58" s="54" t="s">
        <v>6528</v>
      </c>
    </row>
    <row r="59" spans="1:14" s="51" customFormat="1" ht="16.5" customHeight="1" x14ac:dyDescent="0.25">
      <c r="A59" s="51" t="s">
        <v>167</v>
      </c>
      <c r="B59" s="51" t="s">
        <v>168</v>
      </c>
      <c r="C59" s="51">
        <v>205</v>
      </c>
      <c r="D59" s="51" t="s">
        <v>169</v>
      </c>
      <c r="E59" s="52">
        <v>1396.5099999999998</v>
      </c>
      <c r="F59" s="52">
        <v>5633070.7216000007</v>
      </c>
      <c r="G59" s="52">
        <v>4821363.8626180124</v>
      </c>
      <c r="H59" s="53">
        <v>0.16835627472041281</v>
      </c>
      <c r="I59" s="52">
        <v>811706.85898198839</v>
      </c>
      <c r="J59" s="52">
        <v>4033.6773253324372</v>
      </c>
      <c r="K59" s="52">
        <v>3452.4377645831487</v>
      </c>
      <c r="L59" s="52">
        <v>4014.84</v>
      </c>
      <c r="M59" s="51" t="s">
        <v>6521</v>
      </c>
      <c r="N59" s="54" t="s">
        <v>6522</v>
      </c>
    </row>
    <row r="60" spans="1:14" s="51" customFormat="1" ht="16.5" customHeight="1" x14ac:dyDescent="0.25">
      <c r="A60" s="51" t="s">
        <v>170</v>
      </c>
      <c r="B60" s="51" t="s">
        <v>171</v>
      </c>
      <c r="C60" s="51">
        <v>206</v>
      </c>
      <c r="D60" s="51" t="s">
        <v>172</v>
      </c>
      <c r="E60" s="52">
        <v>424.89</v>
      </c>
      <c r="F60" s="52">
        <v>2632943.3913000003</v>
      </c>
      <c r="G60" s="52">
        <v>2951769.9616752518</v>
      </c>
      <c r="H60" s="53">
        <v>-0.10801199772163284</v>
      </c>
      <c r="I60" s="52">
        <v>-318826.57037525158</v>
      </c>
      <c r="J60" s="52">
        <v>6196.7647892395689</v>
      </c>
      <c r="K60" s="52">
        <v>6947.1391693738424</v>
      </c>
      <c r="L60" s="52">
        <v>6406.38</v>
      </c>
      <c r="M60" s="51" t="s">
        <v>6524</v>
      </c>
      <c r="N60" s="54" t="s">
        <v>6527</v>
      </c>
    </row>
    <row r="61" spans="1:14" s="51" customFormat="1" ht="16.5" customHeight="1" x14ac:dyDescent="0.25">
      <c r="A61" s="51" t="s">
        <v>521</v>
      </c>
      <c r="B61" s="51" t="s">
        <v>522</v>
      </c>
      <c r="C61" s="51">
        <v>333</v>
      </c>
      <c r="D61" s="51" t="s">
        <v>523</v>
      </c>
      <c r="E61" s="52">
        <v>1653.85</v>
      </c>
      <c r="F61" s="52">
        <v>900670.17150000005</v>
      </c>
      <c r="G61" s="52">
        <v>1158792.5212732845</v>
      </c>
      <c r="H61" s="53">
        <v>-0.22275113537120417</v>
      </c>
      <c r="I61" s="52">
        <v>-258122.3497732844</v>
      </c>
      <c r="J61" s="52">
        <v>544.59</v>
      </c>
      <c r="K61" s="52">
        <v>700.66361597078605</v>
      </c>
      <c r="L61" s="52">
        <v>544.59</v>
      </c>
      <c r="M61" s="51" t="s">
        <v>6523</v>
      </c>
      <c r="N61" s="54" t="s">
        <v>6522</v>
      </c>
    </row>
    <row r="62" spans="1:14" s="51" customFormat="1" ht="16.5" customHeight="1" x14ac:dyDescent="0.25">
      <c r="A62" s="51" t="s">
        <v>173</v>
      </c>
      <c r="B62" s="51" t="s">
        <v>174</v>
      </c>
      <c r="C62" s="51">
        <v>208</v>
      </c>
      <c r="D62" s="51" t="s">
        <v>175</v>
      </c>
      <c r="E62" s="52">
        <v>2825.1399999999994</v>
      </c>
      <c r="F62" s="52">
        <v>7423002.2018999998</v>
      </c>
      <c r="G62" s="52">
        <v>7043028.4315503966</v>
      </c>
      <c r="H62" s="53">
        <v>5.3950338841094014E-2</v>
      </c>
      <c r="I62" s="52">
        <v>379973.77034960315</v>
      </c>
      <c r="J62" s="52">
        <v>2627.4811874455786</v>
      </c>
      <c r="K62" s="52">
        <v>2492.9838632954111</v>
      </c>
      <c r="L62" s="52">
        <v>2601.5100000000002</v>
      </c>
      <c r="M62" s="51" t="s">
        <v>6521</v>
      </c>
      <c r="N62" s="54" t="s">
        <v>6530</v>
      </c>
    </row>
    <row r="63" spans="1:14" s="51" customFormat="1" ht="16.5" customHeight="1" x14ac:dyDescent="0.25">
      <c r="A63" s="51" t="s">
        <v>176</v>
      </c>
      <c r="B63" s="51" t="s">
        <v>177</v>
      </c>
      <c r="C63" s="51">
        <v>209</v>
      </c>
      <c r="D63" s="51" t="s">
        <v>178</v>
      </c>
      <c r="E63" s="52">
        <v>2501.5299999999997</v>
      </c>
      <c r="F63" s="52">
        <v>13183838.634800002</v>
      </c>
      <c r="G63" s="52">
        <v>12569007.707352791</v>
      </c>
      <c r="H63" s="53">
        <v>4.8916425366462235E-2</v>
      </c>
      <c r="I63" s="52">
        <v>614830.927447211</v>
      </c>
      <c r="J63" s="52">
        <v>5270.3100241851998</v>
      </c>
      <c r="K63" s="52">
        <v>5024.5280717611995</v>
      </c>
      <c r="L63" s="52">
        <v>5541.76</v>
      </c>
      <c r="M63" s="51" t="s">
        <v>6521</v>
      </c>
      <c r="N63" s="54" t="s">
        <v>6522</v>
      </c>
    </row>
    <row r="64" spans="1:14" s="51" customFormat="1" ht="16.5" customHeight="1" x14ac:dyDescent="0.25">
      <c r="A64" s="51" t="s">
        <v>179</v>
      </c>
      <c r="B64" s="51" t="s">
        <v>180</v>
      </c>
      <c r="C64" s="51">
        <v>210</v>
      </c>
      <c r="D64" s="51" t="s">
        <v>181</v>
      </c>
      <c r="E64" s="52">
        <v>2287.4</v>
      </c>
      <c r="F64" s="52">
        <v>18239149.535799999</v>
      </c>
      <c r="G64" s="52">
        <v>17783789.891175099</v>
      </c>
      <c r="H64" s="53">
        <v>2.5605320767474016E-2</v>
      </c>
      <c r="I64" s="52">
        <v>455359.64462490007</v>
      </c>
      <c r="J64" s="52">
        <v>7973.7472832910717</v>
      </c>
      <c r="K64" s="52">
        <v>7774.6742551259504</v>
      </c>
      <c r="L64" s="52">
        <v>8017.47</v>
      </c>
      <c r="M64" s="51" t="s">
        <v>6521</v>
      </c>
      <c r="N64" s="54" t="s">
        <v>6522</v>
      </c>
    </row>
    <row r="65" spans="1:14" s="51" customFormat="1" ht="16.5" customHeight="1" x14ac:dyDescent="0.25">
      <c r="A65" s="51" t="s">
        <v>182</v>
      </c>
      <c r="B65" s="51" t="s">
        <v>183</v>
      </c>
      <c r="C65" s="51">
        <v>211</v>
      </c>
      <c r="D65" s="51" t="s">
        <v>184</v>
      </c>
      <c r="E65" s="52">
        <v>1410.6700000000003</v>
      </c>
      <c r="F65" s="52">
        <v>18823207.836800002</v>
      </c>
      <c r="G65" s="52">
        <v>20706574.075472463</v>
      </c>
      <c r="H65" s="53">
        <v>-9.0954990033979777E-2</v>
      </c>
      <c r="I65" s="52">
        <v>-1883366.2386724614</v>
      </c>
      <c r="J65" s="52">
        <v>13343.45228636038</v>
      </c>
      <c r="K65" s="52">
        <v>14678.538620281468</v>
      </c>
      <c r="L65" s="52">
        <v>14105.2</v>
      </c>
      <c r="M65" s="51" t="s">
        <v>6524</v>
      </c>
      <c r="N65" s="54" t="s">
        <v>6522</v>
      </c>
    </row>
    <row r="66" spans="1:14" s="51" customFormat="1" ht="16.5" customHeight="1" x14ac:dyDescent="0.25">
      <c r="A66" s="51" t="s">
        <v>185</v>
      </c>
      <c r="B66" s="51" t="s">
        <v>186</v>
      </c>
      <c r="C66" s="51">
        <v>212</v>
      </c>
      <c r="D66" s="51" t="s">
        <v>187</v>
      </c>
      <c r="E66" s="52">
        <v>725.18999999999994</v>
      </c>
      <c r="F66" s="52">
        <v>453606.34500000003</v>
      </c>
      <c r="G66" s="52">
        <v>417849.13294960099</v>
      </c>
      <c r="H66" s="53">
        <v>8.5574455540899486E-2</v>
      </c>
      <c r="I66" s="52">
        <v>35757.212050399045</v>
      </c>
      <c r="J66" s="52">
        <v>625.50000000000011</v>
      </c>
      <c r="K66" s="52">
        <v>576.19262944828392</v>
      </c>
      <c r="L66" s="52">
        <v>625.5</v>
      </c>
      <c r="M66" s="51" t="s">
        <v>6524</v>
      </c>
      <c r="N66" s="54" t="s">
        <v>6526</v>
      </c>
    </row>
    <row r="67" spans="1:14" s="51" customFormat="1" ht="16.5" customHeight="1" x14ac:dyDescent="0.25">
      <c r="A67" s="51" t="s">
        <v>188</v>
      </c>
      <c r="B67" s="51" t="s">
        <v>189</v>
      </c>
      <c r="C67" s="51">
        <v>213</v>
      </c>
      <c r="D67" s="51" t="s">
        <v>190</v>
      </c>
      <c r="E67" s="52">
        <v>1455.9300000000003</v>
      </c>
      <c r="F67" s="52">
        <v>3025258.9278000002</v>
      </c>
      <c r="G67" s="52">
        <v>2503004.5074109789</v>
      </c>
      <c r="H67" s="53">
        <v>0.20865101075236292</v>
      </c>
      <c r="I67" s="52">
        <v>522254.42038902128</v>
      </c>
      <c r="J67" s="52">
        <v>2077.8876235808038</v>
      </c>
      <c r="K67" s="52">
        <v>1719.1791551867043</v>
      </c>
      <c r="L67" s="52">
        <v>2056.16</v>
      </c>
      <c r="M67" s="51" t="s">
        <v>6521</v>
      </c>
      <c r="N67" s="54" t="s">
        <v>6528</v>
      </c>
    </row>
    <row r="68" spans="1:14" s="51" customFormat="1" ht="16.5" customHeight="1" x14ac:dyDescent="0.25">
      <c r="A68" s="51" t="s">
        <v>191</v>
      </c>
      <c r="B68" s="51" t="s">
        <v>192</v>
      </c>
      <c r="C68" s="51">
        <v>214</v>
      </c>
      <c r="D68" s="51" t="s">
        <v>193</v>
      </c>
      <c r="E68" s="52">
        <v>2499.8900000000003</v>
      </c>
      <c r="F68" s="52">
        <v>9656069.0783999953</v>
      </c>
      <c r="G68" s="52">
        <v>9435097.7953150906</v>
      </c>
      <c r="H68" s="53">
        <v>2.3420137011682662E-2</v>
      </c>
      <c r="I68" s="52">
        <v>220971.28308490478</v>
      </c>
      <c r="J68" s="52">
        <v>3862.5975856537666</v>
      </c>
      <c r="K68" s="52">
        <v>3774.2051831540944</v>
      </c>
      <c r="L68" s="52">
        <v>4193.3599999999997</v>
      </c>
      <c r="M68" s="51" t="s">
        <v>6521</v>
      </c>
      <c r="N68" s="54" t="s">
        <v>6522</v>
      </c>
    </row>
    <row r="69" spans="1:14" s="51" customFormat="1" ht="16.5" customHeight="1" x14ac:dyDescent="0.25">
      <c r="A69" s="51" t="s">
        <v>194</v>
      </c>
      <c r="B69" s="51" t="s">
        <v>195</v>
      </c>
      <c r="C69" s="51">
        <v>215</v>
      </c>
      <c r="D69" s="51" t="s">
        <v>196</v>
      </c>
      <c r="E69" s="52">
        <v>3863.8700000000003</v>
      </c>
      <c r="F69" s="52">
        <v>19541696.950399999</v>
      </c>
      <c r="G69" s="52">
        <v>18979339.288742919</v>
      </c>
      <c r="H69" s="53">
        <v>2.962999149241341E-2</v>
      </c>
      <c r="I69" s="52">
        <v>562357.66165708005</v>
      </c>
      <c r="J69" s="52">
        <v>5057.5451426678428</v>
      </c>
      <c r="K69" s="52">
        <v>4912.002548932267</v>
      </c>
      <c r="L69" s="52">
        <v>5082.04</v>
      </c>
      <c r="M69" s="51" t="s">
        <v>6521</v>
      </c>
      <c r="N69" s="54" t="s">
        <v>6522</v>
      </c>
    </row>
    <row r="70" spans="1:14" s="51" customFormat="1" ht="16.5" customHeight="1" x14ac:dyDescent="0.25">
      <c r="A70" s="51" t="s">
        <v>197</v>
      </c>
      <c r="B70" s="51" t="s">
        <v>198</v>
      </c>
      <c r="C70" s="51">
        <v>216</v>
      </c>
      <c r="D70" s="51" t="s">
        <v>199</v>
      </c>
      <c r="E70" s="52">
        <v>557.91999999999996</v>
      </c>
      <c r="F70" s="52">
        <v>3801070.8165999996</v>
      </c>
      <c r="G70" s="52">
        <v>4132044.0152125438</v>
      </c>
      <c r="H70" s="53">
        <v>-8.0099146425844592E-2</v>
      </c>
      <c r="I70" s="52">
        <v>-330973.19861254422</v>
      </c>
      <c r="J70" s="52">
        <v>6812.9316328505874</v>
      </c>
      <c r="K70" s="52">
        <v>7406.1586163115571</v>
      </c>
      <c r="L70" s="52">
        <v>6761.12</v>
      </c>
      <c r="M70" s="51" t="s">
        <v>6524</v>
      </c>
      <c r="N70" s="54" t="s">
        <v>6528</v>
      </c>
    </row>
    <row r="71" spans="1:14" s="51" customFormat="1" ht="16.5" customHeight="1" x14ac:dyDescent="0.25">
      <c r="A71" s="51" t="s">
        <v>200</v>
      </c>
      <c r="B71" s="51" t="s">
        <v>201</v>
      </c>
      <c r="C71" s="51">
        <v>217</v>
      </c>
      <c r="D71" s="51" t="s">
        <v>202</v>
      </c>
      <c r="E71" s="52">
        <v>3472.75</v>
      </c>
      <c r="F71" s="52">
        <v>1652681.7249999999</v>
      </c>
      <c r="G71" s="52">
        <v>1835671.5226641817</v>
      </c>
      <c r="H71" s="53">
        <v>-9.9685480438570839E-2</v>
      </c>
      <c r="I71" s="52">
        <v>-182989.79766418179</v>
      </c>
      <c r="J71" s="52">
        <v>475.9</v>
      </c>
      <c r="K71" s="52">
        <v>528.59305238332206</v>
      </c>
      <c r="L71" s="52">
        <v>475.9</v>
      </c>
      <c r="M71" s="51" t="s">
        <v>6524</v>
      </c>
      <c r="N71" s="54" t="s">
        <v>6527</v>
      </c>
    </row>
    <row r="72" spans="1:14" s="51" customFormat="1" ht="16.5" customHeight="1" x14ac:dyDescent="0.25">
      <c r="A72" s="51" t="s">
        <v>203</v>
      </c>
      <c r="B72" s="51" t="s">
        <v>204</v>
      </c>
      <c r="C72" s="51">
        <v>218</v>
      </c>
      <c r="D72" s="51" t="s">
        <v>205</v>
      </c>
      <c r="E72" s="52">
        <v>7610.33</v>
      </c>
      <c r="F72" s="52">
        <v>11339760.443399999</v>
      </c>
      <c r="G72" s="52">
        <v>12508555.008738209</v>
      </c>
      <c r="H72" s="53">
        <v>-9.3439615089170092E-2</v>
      </c>
      <c r="I72" s="52">
        <v>-1168794.5653382093</v>
      </c>
      <c r="J72" s="52">
        <v>1490.0484530105789</v>
      </c>
      <c r="K72" s="52">
        <v>1643.6284640400888</v>
      </c>
      <c r="L72" s="52">
        <v>1453.2</v>
      </c>
      <c r="M72" s="51" t="s">
        <v>6521</v>
      </c>
      <c r="N72" s="54" t="s">
        <v>6522</v>
      </c>
    </row>
    <row r="73" spans="1:14" s="51" customFormat="1" ht="16.5" customHeight="1" x14ac:dyDescent="0.25">
      <c r="A73" s="51" t="s">
        <v>206</v>
      </c>
      <c r="B73" s="51" t="s">
        <v>207</v>
      </c>
      <c r="C73" s="51">
        <v>219</v>
      </c>
      <c r="D73" s="51" t="s">
        <v>208</v>
      </c>
      <c r="E73" s="52">
        <v>6187.09</v>
      </c>
      <c r="F73" s="52">
        <v>25695633.757299993</v>
      </c>
      <c r="G73" s="52">
        <v>22550561.057203762</v>
      </c>
      <c r="H73" s="53">
        <v>0.13946760313937023</v>
      </c>
      <c r="I73" s="52">
        <v>3145072.700096231</v>
      </c>
      <c r="J73" s="52">
        <v>4153.1048937869</v>
      </c>
      <c r="K73" s="52">
        <v>3644.7766328279954</v>
      </c>
      <c r="L73" s="52">
        <v>4120.91</v>
      </c>
      <c r="M73" s="51" t="s">
        <v>6521</v>
      </c>
      <c r="N73" s="54" t="s">
        <v>6522</v>
      </c>
    </row>
    <row r="74" spans="1:14" s="51" customFormat="1" ht="16.5" customHeight="1" x14ac:dyDescent="0.25">
      <c r="A74" s="51" t="s">
        <v>209</v>
      </c>
      <c r="B74" s="51" t="s">
        <v>210</v>
      </c>
      <c r="C74" s="51">
        <v>220</v>
      </c>
      <c r="D74" s="51" t="s">
        <v>211</v>
      </c>
      <c r="E74" s="52">
        <v>4927.93</v>
      </c>
      <c r="F74" s="52">
        <v>29486486.017999999</v>
      </c>
      <c r="G74" s="52">
        <v>27947609.621843681</v>
      </c>
      <c r="H74" s="53">
        <v>5.5062898651394576E-2</v>
      </c>
      <c r="I74" s="52">
        <v>1538876.3961563185</v>
      </c>
      <c r="J74" s="52">
        <v>5983.5440069156821</v>
      </c>
      <c r="K74" s="52">
        <v>5671.2675751976349</v>
      </c>
      <c r="L74" s="52">
        <v>5888.6</v>
      </c>
      <c r="M74" s="51" t="s">
        <v>6521</v>
      </c>
      <c r="N74" s="54" t="s">
        <v>6522</v>
      </c>
    </row>
    <row r="75" spans="1:14" s="51" customFormat="1" ht="16.5" customHeight="1" x14ac:dyDescent="0.25">
      <c r="A75" s="51" t="s">
        <v>212</v>
      </c>
      <c r="B75" s="51" t="s">
        <v>213</v>
      </c>
      <c r="C75" s="51">
        <v>221</v>
      </c>
      <c r="D75" s="51" t="s">
        <v>214</v>
      </c>
      <c r="E75" s="52">
        <v>1103.4100000000001</v>
      </c>
      <c r="F75" s="52">
        <v>10704851.571</v>
      </c>
      <c r="G75" s="52">
        <v>10379416.288213493</v>
      </c>
      <c r="H75" s="53">
        <v>3.1353909868328644E-2</v>
      </c>
      <c r="I75" s="52">
        <v>325435.28278650716</v>
      </c>
      <c r="J75" s="52">
        <v>9701.6082607552944</v>
      </c>
      <c r="K75" s="52">
        <v>9406.6723051390618</v>
      </c>
      <c r="L75" s="52">
        <v>9348.08</v>
      </c>
      <c r="M75" s="51" t="s">
        <v>6521</v>
      </c>
      <c r="N75" s="54" t="s">
        <v>6522</v>
      </c>
    </row>
    <row r="76" spans="1:14" s="51" customFormat="1" ht="16.5" customHeight="1" x14ac:dyDescent="0.25">
      <c r="A76" s="51" t="s">
        <v>215</v>
      </c>
      <c r="B76" s="51" t="s">
        <v>216</v>
      </c>
      <c r="C76" s="51">
        <v>222</v>
      </c>
      <c r="D76" s="51" t="s">
        <v>217</v>
      </c>
      <c r="E76" s="52">
        <v>7453.8300000000008</v>
      </c>
      <c r="F76" s="52">
        <v>3730418.3001000001</v>
      </c>
      <c r="G76" s="52">
        <v>4083183.4381356998</v>
      </c>
      <c r="H76" s="53">
        <v>-8.6394633839121715E-2</v>
      </c>
      <c r="I76" s="52">
        <v>-352765.13803569973</v>
      </c>
      <c r="J76" s="52">
        <v>500.46999999999997</v>
      </c>
      <c r="K76" s="52">
        <v>547.79669487172362</v>
      </c>
      <c r="L76" s="52">
        <v>500.47</v>
      </c>
      <c r="M76" s="51" t="s">
        <v>6523</v>
      </c>
      <c r="N76" s="54" t="s">
        <v>6522</v>
      </c>
    </row>
    <row r="77" spans="1:14" s="51" customFormat="1" ht="16.5" customHeight="1" x14ac:dyDescent="0.25">
      <c r="A77" s="51" t="s">
        <v>218</v>
      </c>
      <c r="B77" s="51" t="s">
        <v>219</v>
      </c>
      <c r="C77" s="51">
        <v>223</v>
      </c>
      <c r="D77" s="51" t="s">
        <v>220</v>
      </c>
      <c r="E77" s="52">
        <v>861.15</v>
      </c>
      <c r="F77" s="52">
        <v>1402595.8206</v>
      </c>
      <c r="G77" s="52">
        <v>1354814.8643383901</v>
      </c>
      <c r="H77" s="53">
        <v>3.5267517001257076E-2</v>
      </c>
      <c r="I77" s="52">
        <v>47780.956261609914</v>
      </c>
      <c r="J77" s="52">
        <v>1628.7473966207979</v>
      </c>
      <c r="K77" s="52">
        <v>1573.2623402872787</v>
      </c>
      <c r="L77" s="52">
        <v>1555.13</v>
      </c>
      <c r="M77" s="51" t="s">
        <v>6521</v>
      </c>
      <c r="N77" s="54" t="s">
        <v>6522</v>
      </c>
    </row>
    <row r="78" spans="1:14" s="51" customFormat="1" ht="16.5" customHeight="1" x14ac:dyDescent="0.25">
      <c r="A78" s="51" t="s">
        <v>221</v>
      </c>
      <c r="B78" s="51" t="s">
        <v>222</v>
      </c>
      <c r="C78" s="51">
        <v>224</v>
      </c>
      <c r="D78" s="51" t="s">
        <v>223</v>
      </c>
      <c r="E78" s="52">
        <v>463.68000000000006</v>
      </c>
      <c r="F78" s="52">
        <v>2358208.8480000002</v>
      </c>
      <c r="G78" s="52">
        <v>1642185.4103032567</v>
      </c>
      <c r="H78" s="53">
        <v>0.43601863297794008</v>
      </c>
      <c r="I78" s="52">
        <v>716023.43769674352</v>
      </c>
      <c r="J78" s="52">
        <v>5085.8541407867497</v>
      </c>
      <c r="K78" s="52">
        <v>3541.6352016547112</v>
      </c>
      <c r="L78" s="52">
        <v>5056.6899999999996</v>
      </c>
      <c r="M78" s="51" t="s">
        <v>6521</v>
      </c>
      <c r="N78" s="54" t="s">
        <v>6527</v>
      </c>
    </row>
    <row r="79" spans="1:14" s="51" customFormat="1" ht="16.5" customHeight="1" x14ac:dyDescent="0.25">
      <c r="A79" s="51" t="s">
        <v>224</v>
      </c>
      <c r="B79" s="51" t="s">
        <v>225</v>
      </c>
      <c r="C79" s="51">
        <v>225</v>
      </c>
      <c r="D79" s="51" t="s">
        <v>226</v>
      </c>
      <c r="E79" s="52">
        <v>512.24</v>
      </c>
      <c r="F79" s="52">
        <v>3755703.6548000001</v>
      </c>
      <c r="G79" s="52">
        <v>3511625.1295848563</v>
      </c>
      <c r="H79" s="53">
        <v>6.9505860166799494E-2</v>
      </c>
      <c r="I79" s="52">
        <v>244078.5252151438</v>
      </c>
      <c r="J79" s="52">
        <v>7331.9218624082459</v>
      </c>
      <c r="K79" s="52">
        <v>6855.4293487132127</v>
      </c>
      <c r="L79" s="52">
        <v>7448.5</v>
      </c>
      <c r="M79" s="51" t="s">
        <v>6521</v>
      </c>
      <c r="N79" s="54" t="s">
        <v>6526</v>
      </c>
    </row>
    <row r="80" spans="1:14" s="51" customFormat="1" ht="16.5" customHeight="1" x14ac:dyDescent="0.25">
      <c r="A80" s="51" t="s">
        <v>227</v>
      </c>
      <c r="B80" s="51" t="s">
        <v>228</v>
      </c>
      <c r="C80" s="51">
        <v>226</v>
      </c>
      <c r="D80" s="51" t="s">
        <v>229</v>
      </c>
      <c r="E80" s="52">
        <v>284.12</v>
      </c>
      <c r="F80" s="52">
        <v>3403234.0466999998</v>
      </c>
      <c r="G80" s="52">
        <v>3209547.919286205</v>
      </c>
      <c r="H80" s="53">
        <v>6.0346856406141569E-2</v>
      </c>
      <c r="I80" s="52">
        <v>193686.12741379486</v>
      </c>
      <c r="J80" s="52">
        <v>11978.157281078416</v>
      </c>
      <c r="K80" s="52">
        <v>11296.451919210915</v>
      </c>
      <c r="L80" s="52">
        <v>12572.01</v>
      </c>
      <c r="M80" s="51" t="s">
        <v>6523</v>
      </c>
      <c r="N80" s="54" t="s">
        <v>6527</v>
      </c>
    </row>
    <row r="81" spans="1:14" s="51" customFormat="1" ht="16.5" customHeight="1" x14ac:dyDescent="0.25">
      <c r="A81" s="51" t="s">
        <v>230</v>
      </c>
      <c r="B81" s="51" t="s">
        <v>231</v>
      </c>
      <c r="C81" s="51">
        <v>227</v>
      </c>
      <c r="D81" s="51" t="s">
        <v>232</v>
      </c>
      <c r="E81" s="52">
        <v>749.39</v>
      </c>
      <c r="F81" s="52">
        <v>414600.01750000002</v>
      </c>
      <c r="G81" s="52">
        <v>435473.53154037712</v>
      </c>
      <c r="H81" s="53">
        <v>-4.7932911023414793E-2</v>
      </c>
      <c r="I81" s="52">
        <v>-20873.514040377107</v>
      </c>
      <c r="J81" s="52">
        <v>553.25</v>
      </c>
      <c r="K81" s="52">
        <v>581.10400664590816</v>
      </c>
      <c r="L81" s="52">
        <v>553.25</v>
      </c>
      <c r="M81" s="51" t="s">
        <v>6523</v>
      </c>
      <c r="N81" s="54" t="s">
        <v>6526</v>
      </c>
    </row>
    <row r="82" spans="1:14" s="51" customFormat="1" ht="16.5" customHeight="1" x14ac:dyDescent="0.25">
      <c r="A82" s="51" t="s">
        <v>233</v>
      </c>
      <c r="B82" s="51" t="s">
        <v>234</v>
      </c>
      <c r="C82" s="51">
        <v>228</v>
      </c>
      <c r="D82" s="51" t="s">
        <v>235</v>
      </c>
      <c r="E82" s="52">
        <v>1866.9</v>
      </c>
      <c r="F82" s="52">
        <v>3869882.7100999998</v>
      </c>
      <c r="G82" s="52">
        <v>3828311.3963708351</v>
      </c>
      <c r="H82" s="53">
        <v>1.0858916484320913E-2</v>
      </c>
      <c r="I82" s="52">
        <v>41571.313729164656</v>
      </c>
      <c r="J82" s="52">
        <v>2072.8923402967484</v>
      </c>
      <c r="K82" s="52">
        <v>2050.6247771015237</v>
      </c>
      <c r="L82" s="52">
        <v>2047.22</v>
      </c>
      <c r="M82" s="51" t="s">
        <v>6521</v>
      </c>
      <c r="N82" s="54" t="s">
        <v>6522</v>
      </c>
    </row>
    <row r="83" spans="1:14" s="51" customFormat="1" ht="16.5" customHeight="1" x14ac:dyDescent="0.25">
      <c r="A83" s="51" t="s">
        <v>236</v>
      </c>
      <c r="B83" s="51" t="s">
        <v>237</v>
      </c>
      <c r="C83" s="51">
        <v>229</v>
      </c>
      <c r="D83" s="51" t="s">
        <v>238</v>
      </c>
      <c r="E83" s="52">
        <v>1441.92</v>
      </c>
      <c r="F83" s="52">
        <v>6869971.7767999992</v>
      </c>
      <c r="G83" s="52">
        <v>5893028.1325315963</v>
      </c>
      <c r="H83" s="53">
        <v>0.1657795656659653</v>
      </c>
      <c r="I83" s="52">
        <v>976943.64426840283</v>
      </c>
      <c r="J83" s="52">
        <v>4764.4611190634705</v>
      </c>
      <c r="K83" s="52">
        <v>4086.9314057170968</v>
      </c>
      <c r="L83" s="52">
        <v>5526.32</v>
      </c>
      <c r="M83" s="51" t="s">
        <v>6521</v>
      </c>
      <c r="N83" s="54" t="s">
        <v>6522</v>
      </c>
    </row>
    <row r="84" spans="1:14" s="51" customFormat="1" ht="16.5" customHeight="1" x14ac:dyDescent="0.25">
      <c r="A84" s="51" t="s">
        <v>239</v>
      </c>
      <c r="B84" s="51" t="s">
        <v>240</v>
      </c>
      <c r="C84" s="51">
        <v>230</v>
      </c>
      <c r="D84" s="51" t="s">
        <v>241</v>
      </c>
      <c r="E84" s="52">
        <v>1087.33</v>
      </c>
      <c r="F84" s="52">
        <v>7217533.4974000007</v>
      </c>
      <c r="G84" s="52">
        <v>6245977.1052927533</v>
      </c>
      <c r="H84" s="53">
        <v>0.15554914398965125</v>
      </c>
      <c r="I84" s="52">
        <v>971556.39210724737</v>
      </c>
      <c r="J84" s="52">
        <v>6637.8500523300208</v>
      </c>
      <c r="K84" s="52">
        <v>5744.325186735171</v>
      </c>
      <c r="L84" s="52">
        <v>6673.14</v>
      </c>
      <c r="M84" s="51" t="s">
        <v>6521</v>
      </c>
      <c r="N84" s="54" t="s">
        <v>6522</v>
      </c>
    </row>
    <row r="85" spans="1:14" s="51" customFormat="1" ht="16.5" customHeight="1" x14ac:dyDescent="0.25">
      <c r="A85" s="51" t="s">
        <v>242</v>
      </c>
      <c r="B85" s="51" t="s">
        <v>243</v>
      </c>
      <c r="C85" s="51">
        <v>231</v>
      </c>
      <c r="D85" s="51" t="s">
        <v>244</v>
      </c>
      <c r="E85" s="52">
        <v>282.18</v>
      </c>
      <c r="F85" s="52">
        <v>3396679.3997000004</v>
      </c>
      <c r="G85" s="52">
        <v>2555356.7953293044</v>
      </c>
      <c r="H85" s="53">
        <v>0.32923879980614457</v>
      </c>
      <c r="I85" s="52">
        <v>841322.604370696</v>
      </c>
      <c r="J85" s="52">
        <v>12037.279040683254</v>
      </c>
      <c r="K85" s="52">
        <v>9055.7686417510249</v>
      </c>
      <c r="L85" s="52">
        <v>12354.53</v>
      </c>
      <c r="M85" s="51" t="s">
        <v>6523</v>
      </c>
      <c r="N85" s="54" t="s">
        <v>6526</v>
      </c>
    </row>
    <row r="86" spans="1:14" s="51" customFormat="1" ht="16.5" customHeight="1" x14ac:dyDescent="0.25">
      <c r="A86" s="51" t="s">
        <v>245</v>
      </c>
      <c r="B86" s="51" t="s">
        <v>246</v>
      </c>
      <c r="C86" s="51">
        <v>232</v>
      </c>
      <c r="D86" s="51" t="s">
        <v>247</v>
      </c>
      <c r="E86" s="52">
        <v>950.1</v>
      </c>
      <c r="F86" s="52">
        <v>794426.11499999987</v>
      </c>
      <c r="G86" s="52">
        <v>602299.10191419756</v>
      </c>
      <c r="H86" s="53">
        <v>0.31898937334489408</v>
      </c>
      <c r="I86" s="52">
        <v>192127.01308580232</v>
      </c>
      <c r="J86" s="52">
        <v>836.14999999999986</v>
      </c>
      <c r="K86" s="52">
        <v>633.93232492811023</v>
      </c>
      <c r="L86" s="52">
        <v>836.15</v>
      </c>
      <c r="M86" s="51" t="s">
        <v>6524</v>
      </c>
      <c r="N86" s="54" t="s">
        <v>6527</v>
      </c>
    </row>
    <row r="87" spans="1:14" s="51" customFormat="1" ht="16.5" customHeight="1" x14ac:dyDescent="0.25">
      <c r="A87" s="51" t="s">
        <v>248</v>
      </c>
      <c r="B87" s="51" t="s">
        <v>249</v>
      </c>
      <c r="C87" s="51">
        <v>233</v>
      </c>
      <c r="D87" s="51" t="s">
        <v>250</v>
      </c>
      <c r="E87" s="52">
        <v>12078.919999999998</v>
      </c>
      <c r="F87" s="52">
        <v>24800956.695900001</v>
      </c>
      <c r="G87" s="52">
        <v>24366457.439544141</v>
      </c>
      <c r="H87" s="53">
        <v>1.7831859942459838E-2</v>
      </c>
      <c r="I87" s="52">
        <v>434499.25635585934</v>
      </c>
      <c r="J87" s="52">
        <v>2053.2428972043863</v>
      </c>
      <c r="K87" s="52">
        <v>2017.2711997052836</v>
      </c>
      <c r="L87" s="52">
        <v>2037.06</v>
      </c>
      <c r="M87" s="51" t="s">
        <v>6521</v>
      </c>
      <c r="N87" s="54" t="s">
        <v>6522</v>
      </c>
    </row>
    <row r="88" spans="1:14" s="51" customFormat="1" ht="16.5" customHeight="1" x14ac:dyDescent="0.25">
      <c r="A88" s="51" t="s">
        <v>251</v>
      </c>
      <c r="B88" s="51" t="s">
        <v>252</v>
      </c>
      <c r="C88" s="51">
        <v>234</v>
      </c>
      <c r="D88" s="51" t="s">
        <v>253</v>
      </c>
      <c r="E88" s="52">
        <v>8335.3200000000015</v>
      </c>
      <c r="F88" s="52">
        <v>29182891.677000005</v>
      </c>
      <c r="G88" s="52">
        <v>26759452.600381933</v>
      </c>
      <c r="H88" s="53">
        <v>9.0563850943030211E-2</v>
      </c>
      <c r="I88" s="52">
        <v>2423439.0766180716</v>
      </c>
      <c r="J88" s="52">
        <v>3501.1123360590836</v>
      </c>
      <c r="K88" s="52">
        <v>3210.3689600857469</v>
      </c>
      <c r="L88" s="52">
        <v>3690.13</v>
      </c>
      <c r="M88" s="51" t="s">
        <v>6521</v>
      </c>
      <c r="N88" s="54" t="s">
        <v>6522</v>
      </c>
    </row>
    <row r="89" spans="1:14" s="51" customFormat="1" ht="16.5" customHeight="1" x14ac:dyDescent="0.25">
      <c r="A89" s="51" t="s">
        <v>254</v>
      </c>
      <c r="B89" s="51" t="s">
        <v>255</v>
      </c>
      <c r="C89" s="51">
        <v>235</v>
      </c>
      <c r="D89" s="51" t="s">
        <v>256</v>
      </c>
      <c r="E89" s="52">
        <v>3114.04</v>
      </c>
      <c r="F89" s="52">
        <v>17107252.251199998</v>
      </c>
      <c r="G89" s="52">
        <v>15030923.290609596</v>
      </c>
      <c r="H89" s="53">
        <v>0.13813715368287216</v>
      </c>
      <c r="I89" s="52">
        <v>2076328.9605904017</v>
      </c>
      <c r="J89" s="52">
        <v>5493.5878316270819</v>
      </c>
      <c r="K89" s="52">
        <v>4826.8240904450795</v>
      </c>
      <c r="L89" s="52">
        <v>5442.49</v>
      </c>
      <c r="M89" s="51" t="s">
        <v>6521</v>
      </c>
      <c r="N89" s="54" t="s">
        <v>6522</v>
      </c>
    </row>
    <row r="90" spans="1:14" s="51" customFormat="1" ht="16.5" customHeight="1" x14ac:dyDescent="0.25">
      <c r="A90" s="51" t="s">
        <v>257</v>
      </c>
      <c r="B90" s="51" t="s">
        <v>258</v>
      </c>
      <c r="C90" s="51">
        <v>236</v>
      </c>
      <c r="D90" s="51" t="s">
        <v>259</v>
      </c>
      <c r="E90" s="52">
        <v>695.22</v>
      </c>
      <c r="F90" s="52">
        <v>6509633.3726000004</v>
      </c>
      <c r="G90" s="52">
        <v>5493742.1091327891</v>
      </c>
      <c r="H90" s="53">
        <v>0.1849179017301148</v>
      </c>
      <c r="I90" s="52">
        <v>1015891.2634672113</v>
      </c>
      <c r="J90" s="52">
        <v>9363.4149946779435</v>
      </c>
      <c r="K90" s="52">
        <v>7902.1635009533511</v>
      </c>
      <c r="L90" s="52">
        <v>9008.83</v>
      </c>
      <c r="M90" s="51" t="s">
        <v>6521</v>
      </c>
      <c r="N90" s="54" t="s">
        <v>6528</v>
      </c>
    </row>
    <row r="91" spans="1:14" s="51" customFormat="1" ht="16.5" customHeight="1" x14ac:dyDescent="0.25">
      <c r="A91" s="51" t="s">
        <v>260</v>
      </c>
      <c r="B91" s="51" t="s">
        <v>261</v>
      </c>
      <c r="C91" s="51">
        <v>237</v>
      </c>
      <c r="D91" s="51" t="s">
        <v>262</v>
      </c>
      <c r="E91" s="52">
        <v>10981.25</v>
      </c>
      <c r="F91" s="52">
        <v>6006633.9374999991</v>
      </c>
      <c r="G91" s="52">
        <v>6430569.3720506551</v>
      </c>
      <c r="H91" s="53">
        <v>-6.5925023123647009E-2</v>
      </c>
      <c r="I91" s="52">
        <v>-423935.43455065601</v>
      </c>
      <c r="J91" s="52">
        <v>546.9899999999999</v>
      </c>
      <c r="K91" s="52">
        <v>585.59538960051498</v>
      </c>
      <c r="L91" s="52">
        <v>546.99</v>
      </c>
      <c r="M91" s="51" t="s">
        <v>6524</v>
      </c>
      <c r="N91" s="54" t="s">
        <v>6522</v>
      </c>
    </row>
    <row r="92" spans="1:14" s="51" customFormat="1" ht="16.5" customHeight="1" x14ac:dyDescent="0.25">
      <c r="A92" s="51" t="s">
        <v>263</v>
      </c>
      <c r="B92" s="51" t="s">
        <v>264</v>
      </c>
      <c r="C92" s="51">
        <v>238</v>
      </c>
      <c r="D92" s="51" t="s">
        <v>265</v>
      </c>
      <c r="E92" s="52">
        <v>3819.7900000000004</v>
      </c>
      <c r="F92" s="52">
        <v>6988773.1927000005</v>
      </c>
      <c r="G92" s="52">
        <v>7305871.6315192794</v>
      </c>
      <c r="H92" s="53">
        <v>-4.3403231648806995E-2</v>
      </c>
      <c r="I92" s="52">
        <v>-317098.43881927896</v>
      </c>
      <c r="J92" s="52">
        <v>1829.6223595276178</v>
      </c>
      <c r="K92" s="52">
        <v>1912.6369856770343</v>
      </c>
      <c r="L92" s="52">
        <v>1805.15</v>
      </c>
      <c r="M92" s="51" t="s">
        <v>6521</v>
      </c>
      <c r="N92" s="54" t="s">
        <v>6522</v>
      </c>
    </row>
    <row r="93" spans="1:14" s="51" customFormat="1" ht="16.5" customHeight="1" x14ac:dyDescent="0.25">
      <c r="A93" s="51" t="s">
        <v>266</v>
      </c>
      <c r="B93" s="51" t="s">
        <v>267</v>
      </c>
      <c r="C93" s="51">
        <v>239</v>
      </c>
      <c r="D93" s="51" t="s">
        <v>268</v>
      </c>
      <c r="E93" s="52">
        <v>3449.5200000000004</v>
      </c>
      <c r="F93" s="52">
        <v>13226827.472800002</v>
      </c>
      <c r="G93" s="52">
        <v>11727919.205657501</v>
      </c>
      <c r="H93" s="53">
        <v>0.1278068377568149</v>
      </c>
      <c r="I93" s="52">
        <v>1498908.2671425007</v>
      </c>
      <c r="J93" s="52">
        <v>3834.3965168487211</v>
      </c>
      <c r="K93" s="52">
        <v>3399.8698965819881</v>
      </c>
      <c r="L93" s="52">
        <v>3820.64</v>
      </c>
      <c r="M93" s="51" t="s">
        <v>6521</v>
      </c>
      <c r="N93" s="54" t="s">
        <v>6522</v>
      </c>
    </row>
    <row r="94" spans="1:14" s="51" customFormat="1" ht="16.5" customHeight="1" x14ac:dyDescent="0.25">
      <c r="A94" s="51" t="s">
        <v>269</v>
      </c>
      <c r="B94" s="51" t="s">
        <v>270</v>
      </c>
      <c r="C94" s="51">
        <v>240</v>
      </c>
      <c r="D94" s="51" t="s">
        <v>271</v>
      </c>
      <c r="E94" s="52">
        <v>2159.85</v>
      </c>
      <c r="F94" s="52">
        <v>12774707.6405</v>
      </c>
      <c r="G94" s="52">
        <v>12203458.259548735</v>
      </c>
      <c r="H94" s="53">
        <v>4.6810450677313931E-2</v>
      </c>
      <c r="I94" s="52">
        <v>571249.38095126487</v>
      </c>
      <c r="J94" s="52">
        <v>5914.6272382341367</v>
      </c>
      <c r="K94" s="52">
        <v>5650.1415651775515</v>
      </c>
      <c r="L94" s="52">
        <v>5826.44</v>
      </c>
      <c r="M94" s="51" t="s">
        <v>6521</v>
      </c>
      <c r="N94" s="54" t="s">
        <v>6522</v>
      </c>
    </row>
    <row r="95" spans="1:14" s="51" customFormat="1" ht="16.5" customHeight="1" x14ac:dyDescent="0.25">
      <c r="A95" s="51" t="s">
        <v>272</v>
      </c>
      <c r="B95" s="51" t="s">
        <v>273</v>
      </c>
      <c r="C95" s="51">
        <v>241</v>
      </c>
      <c r="D95" s="51" t="s">
        <v>274</v>
      </c>
      <c r="E95" s="52">
        <v>730.25</v>
      </c>
      <c r="F95" s="52">
        <v>6008304.0710999994</v>
      </c>
      <c r="G95" s="52">
        <v>6181855.2640441991</v>
      </c>
      <c r="H95" s="53">
        <v>-2.8074289275847875E-2</v>
      </c>
      <c r="I95" s="52">
        <v>-173551.19294419978</v>
      </c>
      <c r="J95" s="52">
        <v>8227.7358043135901</v>
      </c>
      <c r="K95" s="52">
        <v>8465.3957741105096</v>
      </c>
      <c r="L95" s="52">
        <v>8345.6</v>
      </c>
      <c r="M95" s="51" t="s">
        <v>6521</v>
      </c>
      <c r="N95" s="54" t="s">
        <v>6528</v>
      </c>
    </row>
    <row r="96" spans="1:14" s="51" customFormat="1" ht="16.5" customHeight="1" x14ac:dyDescent="0.25">
      <c r="A96" s="51" t="s">
        <v>275</v>
      </c>
      <c r="B96" s="51" t="s">
        <v>276</v>
      </c>
      <c r="C96" s="51">
        <v>242</v>
      </c>
      <c r="D96" s="51" t="s">
        <v>277</v>
      </c>
      <c r="E96" s="52">
        <v>5910.8</v>
      </c>
      <c r="F96" s="52">
        <v>3367737.4080000003</v>
      </c>
      <c r="G96" s="52">
        <v>4016298.2344971863</v>
      </c>
      <c r="H96" s="53">
        <v>-0.16148223777968063</v>
      </c>
      <c r="I96" s="52">
        <v>-648560.82649718598</v>
      </c>
      <c r="J96" s="52">
        <v>569.76</v>
      </c>
      <c r="K96" s="52">
        <v>679.48471179826527</v>
      </c>
      <c r="L96" s="52">
        <v>569.76</v>
      </c>
      <c r="M96" s="51" t="s">
        <v>6524</v>
      </c>
      <c r="N96" s="54" t="s">
        <v>6527</v>
      </c>
    </row>
    <row r="97" spans="1:14" s="51" customFormat="1" ht="16.5" customHeight="1" x14ac:dyDescent="0.25">
      <c r="A97" s="51" t="s">
        <v>278</v>
      </c>
      <c r="B97" s="51" t="s">
        <v>279</v>
      </c>
      <c r="C97" s="51">
        <v>243</v>
      </c>
      <c r="D97" s="51" t="s">
        <v>280</v>
      </c>
      <c r="E97" s="52">
        <v>4762.3900000000003</v>
      </c>
      <c r="F97" s="52">
        <v>4431191.3231999995</v>
      </c>
      <c r="G97" s="52">
        <v>4562082.8447718285</v>
      </c>
      <c r="H97" s="53">
        <v>-2.8691175944301706E-2</v>
      </c>
      <c r="I97" s="52">
        <v>-130891.52157182898</v>
      </c>
      <c r="J97" s="52">
        <v>930.45536447036034</v>
      </c>
      <c r="K97" s="52">
        <v>957.93978333816176</v>
      </c>
      <c r="L97" s="52">
        <v>914.04</v>
      </c>
      <c r="M97" s="51" t="s">
        <v>6521</v>
      </c>
      <c r="N97" s="54" t="s">
        <v>6522</v>
      </c>
    </row>
    <row r="98" spans="1:14" s="51" customFormat="1" ht="16.5" customHeight="1" x14ac:dyDescent="0.25">
      <c r="A98" s="51" t="s">
        <v>281</v>
      </c>
      <c r="B98" s="51" t="s">
        <v>282</v>
      </c>
      <c r="C98" s="51">
        <v>244</v>
      </c>
      <c r="D98" s="51" t="s">
        <v>283</v>
      </c>
      <c r="E98" s="52">
        <v>1555.3200000000002</v>
      </c>
      <c r="F98" s="52">
        <v>4710100.9083999991</v>
      </c>
      <c r="G98" s="52">
        <v>4900800.5116625717</v>
      </c>
      <c r="H98" s="53">
        <v>-3.8911929348839913E-2</v>
      </c>
      <c r="I98" s="52">
        <v>-190699.60326257255</v>
      </c>
      <c r="J98" s="52">
        <v>3028.380595890234</v>
      </c>
      <c r="K98" s="52">
        <v>3150.9917648217543</v>
      </c>
      <c r="L98" s="52">
        <v>3015.42</v>
      </c>
      <c r="M98" s="51" t="s">
        <v>6521</v>
      </c>
      <c r="N98" s="54" t="s">
        <v>6522</v>
      </c>
    </row>
    <row r="99" spans="1:14" s="51" customFormat="1" ht="16.5" customHeight="1" x14ac:dyDescent="0.25">
      <c r="A99" s="51" t="s">
        <v>284</v>
      </c>
      <c r="B99" s="51" t="s">
        <v>285</v>
      </c>
      <c r="C99" s="51">
        <v>245</v>
      </c>
      <c r="D99" s="51" t="s">
        <v>286</v>
      </c>
      <c r="E99" s="52">
        <v>2148.4899999999998</v>
      </c>
      <c r="F99" s="52">
        <v>10877570.224200001</v>
      </c>
      <c r="G99" s="52">
        <v>10683449.332587974</v>
      </c>
      <c r="H99" s="53">
        <v>1.8170244980700634E-2</v>
      </c>
      <c r="I99" s="52">
        <v>194120.89161202684</v>
      </c>
      <c r="J99" s="52">
        <v>5062.8907857146196</v>
      </c>
      <c r="K99" s="52">
        <v>4972.5385422263889</v>
      </c>
      <c r="L99" s="52">
        <v>4966.01</v>
      </c>
      <c r="M99" s="51" t="s">
        <v>6524</v>
      </c>
      <c r="N99" s="54" t="s">
        <v>6522</v>
      </c>
    </row>
    <row r="100" spans="1:14" s="51" customFormat="1" ht="16.5" customHeight="1" x14ac:dyDescent="0.25">
      <c r="A100" s="51" t="s">
        <v>287</v>
      </c>
      <c r="B100" s="51" t="s">
        <v>288</v>
      </c>
      <c r="C100" s="51">
        <v>246</v>
      </c>
      <c r="D100" s="51" t="s">
        <v>289</v>
      </c>
      <c r="E100" s="52">
        <v>1476.3300000000002</v>
      </c>
      <c r="F100" s="52">
        <v>14256990.574399998</v>
      </c>
      <c r="G100" s="52">
        <v>14826453.391664952</v>
      </c>
      <c r="H100" s="53">
        <v>-3.8408566244513387E-2</v>
      </c>
      <c r="I100" s="52">
        <v>-569462.81726495363</v>
      </c>
      <c r="J100" s="52">
        <v>9657.0486099991176</v>
      </c>
      <c r="K100" s="52">
        <v>10042.777286693998</v>
      </c>
      <c r="L100" s="52">
        <v>9467.6299999999992</v>
      </c>
      <c r="M100" s="51" t="s">
        <v>6524</v>
      </c>
      <c r="N100" s="54" t="s">
        <v>6522</v>
      </c>
    </row>
    <row r="101" spans="1:14" s="51" customFormat="1" ht="16.5" customHeight="1" x14ac:dyDescent="0.25">
      <c r="A101" s="51" t="s">
        <v>290</v>
      </c>
      <c r="B101" s="51" t="s">
        <v>291</v>
      </c>
      <c r="C101" s="51">
        <v>247</v>
      </c>
      <c r="D101" s="51" t="s">
        <v>292</v>
      </c>
      <c r="E101" s="52">
        <v>2915.1100000000006</v>
      </c>
      <c r="F101" s="52">
        <v>6865504.4740999993</v>
      </c>
      <c r="G101" s="52">
        <v>6865818.548746231</v>
      </c>
      <c r="H101" s="53">
        <v>-4.5744676181236343E-5</v>
      </c>
      <c r="I101" s="52">
        <v>-314.07464623171836</v>
      </c>
      <c r="J101" s="52">
        <v>2355.1442223792578</v>
      </c>
      <c r="K101" s="52">
        <v>2355.2519626176131</v>
      </c>
      <c r="L101" s="52">
        <v>2347.31</v>
      </c>
      <c r="M101" s="51" t="s">
        <v>6521</v>
      </c>
      <c r="N101" s="54" t="s">
        <v>6522</v>
      </c>
    </row>
    <row r="102" spans="1:14" s="51" customFormat="1" ht="16.5" customHeight="1" x14ac:dyDescent="0.25">
      <c r="A102" s="51" t="s">
        <v>293</v>
      </c>
      <c r="B102" s="51" t="s">
        <v>294</v>
      </c>
      <c r="C102" s="51">
        <v>248</v>
      </c>
      <c r="D102" s="51" t="s">
        <v>295</v>
      </c>
      <c r="E102" s="52">
        <v>4823.920000000001</v>
      </c>
      <c r="F102" s="52">
        <v>14922182.278699998</v>
      </c>
      <c r="G102" s="52">
        <v>14494068.900421314</v>
      </c>
      <c r="H102" s="53">
        <v>2.9537142483587964E-2</v>
      </c>
      <c r="I102" s="52">
        <v>428113.37827868387</v>
      </c>
      <c r="J102" s="52">
        <v>3093.3726676022807</v>
      </c>
      <c r="K102" s="52">
        <v>3004.6246414578413</v>
      </c>
      <c r="L102" s="52">
        <v>3086.31</v>
      </c>
      <c r="M102" s="51" t="s">
        <v>6521</v>
      </c>
      <c r="N102" s="54" t="s">
        <v>6522</v>
      </c>
    </row>
    <row r="103" spans="1:14" s="51" customFormat="1" ht="16.5" customHeight="1" x14ac:dyDescent="0.25">
      <c r="A103" s="51" t="s">
        <v>296</v>
      </c>
      <c r="B103" s="51" t="s">
        <v>297</v>
      </c>
      <c r="C103" s="51">
        <v>249</v>
      </c>
      <c r="D103" s="51" t="s">
        <v>298</v>
      </c>
      <c r="E103" s="52">
        <v>2184.15</v>
      </c>
      <c r="F103" s="52">
        <v>9363275.3826000001</v>
      </c>
      <c r="G103" s="52">
        <v>9160040.5420613755</v>
      </c>
      <c r="H103" s="53">
        <v>2.2187111465872267E-2</v>
      </c>
      <c r="I103" s="52">
        <v>203234.84053862467</v>
      </c>
      <c r="J103" s="52">
        <v>4286.9195717327102</v>
      </c>
      <c r="K103" s="52">
        <v>4193.8697168515782</v>
      </c>
      <c r="L103" s="52">
        <v>4256.82</v>
      </c>
      <c r="M103" s="51" t="s">
        <v>6521</v>
      </c>
      <c r="N103" s="54" t="s">
        <v>6522</v>
      </c>
    </row>
    <row r="104" spans="1:14" s="51" customFormat="1" ht="16.5" customHeight="1" x14ac:dyDescent="0.25">
      <c r="A104" s="51" t="s">
        <v>299</v>
      </c>
      <c r="B104" s="51" t="s">
        <v>300</v>
      </c>
      <c r="C104" s="51">
        <v>250</v>
      </c>
      <c r="D104" s="51" t="s">
        <v>301</v>
      </c>
      <c r="E104" s="52">
        <v>279.13</v>
      </c>
      <c r="F104" s="52">
        <v>2086472.9040999999</v>
      </c>
      <c r="G104" s="52">
        <v>1695365.1326047918</v>
      </c>
      <c r="H104" s="53">
        <v>0.2306923529176883</v>
      </c>
      <c r="I104" s="52">
        <v>391107.77149520814</v>
      </c>
      <c r="J104" s="52">
        <v>7474.9145706301724</v>
      </c>
      <c r="K104" s="52">
        <v>6073.7474746705539</v>
      </c>
      <c r="L104" s="52">
        <v>7232.61</v>
      </c>
      <c r="M104" s="51" t="s">
        <v>6523</v>
      </c>
      <c r="N104" s="54" t="s">
        <v>6531</v>
      </c>
    </row>
    <row r="105" spans="1:14" s="51" customFormat="1" ht="16.5" customHeight="1" x14ac:dyDescent="0.25">
      <c r="A105" s="51" t="s">
        <v>524</v>
      </c>
      <c r="B105" s="51" t="s">
        <v>525</v>
      </c>
      <c r="C105" s="51">
        <v>334</v>
      </c>
      <c r="D105" s="51" t="s">
        <v>526</v>
      </c>
      <c r="E105" s="52">
        <v>4359.1099999999997</v>
      </c>
      <c r="F105" s="52">
        <v>3145533.7760000001</v>
      </c>
      <c r="G105" s="52">
        <v>3204766.6068326882</v>
      </c>
      <c r="H105" s="53">
        <v>-1.8482728416603367E-2</v>
      </c>
      <c r="I105" s="52">
        <v>-59232.830832688138</v>
      </c>
      <c r="J105" s="52">
        <v>721.6</v>
      </c>
      <c r="K105" s="52">
        <v>735.18828541438245</v>
      </c>
      <c r="L105" s="52">
        <v>721.6</v>
      </c>
      <c r="M105" s="51" t="s">
        <v>6521</v>
      </c>
      <c r="N105" s="54" t="s">
        <v>6522</v>
      </c>
    </row>
    <row r="106" spans="1:14" s="51" customFormat="1" ht="16.5" customHeight="1" x14ac:dyDescent="0.25">
      <c r="A106" s="51" t="s">
        <v>302</v>
      </c>
      <c r="B106" s="51" t="s">
        <v>303</v>
      </c>
      <c r="C106" s="51">
        <v>251</v>
      </c>
      <c r="D106" s="51" t="s">
        <v>304</v>
      </c>
      <c r="E106" s="52">
        <v>7460.64</v>
      </c>
      <c r="F106" s="52">
        <v>16528926.192400001</v>
      </c>
      <c r="G106" s="52">
        <v>15936945.22973969</v>
      </c>
      <c r="H106" s="53">
        <v>3.7145196530864899E-2</v>
      </c>
      <c r="I106" s="52">
        <v>591980.96266031079</v>
      </c>
      <c r="J106" s="52">
        <v>2215.4836840271078</v>
      </c>
      <c r="K106" s="52">
        <v>2136.1364748519818</v>
      </c>
      <c r="L106" s="52">
        <v>2210.87</v>
      </c>
      <c r="M106" s="51" t="s">
        <v>6521</v>
      </c>
      <c r="N106" s="54" t="s">
        <v>6522</v>
      </c>
    </row>
    <row r="107" spans="1:14" s="51" customFormat="1" ht="16.5" customHeight="1" x14ac:dyDescent="0.25">
      <c r="A107" s="51" t="s">
        <v>305</v>
      </c>
      <c r="B107" s="51" t="s">
        <v>306</v>
      </c>
      <c r="C107" s="51">
        <v>252</v>
      </c>
      <c r="D107" s="51" t="s">
        <v>307</v>
      </c>
      <c r="E107" s="52">
        <v>5533.23</v>
      </c>
      <c r="F107" s="52">
        <v>16329476.434399998</v>
      </c>
      <c r="G107" s="52">
        <v>15153614.752789605</v>
      </c>
      <c r="H107" s="53">
        <v>7.759611820631318E-2</v>
      </c>
      <c r="I107" s="52">
        <v>1175861.6816103924</v>
      </c>
      <c r="J107" s="52">
        <v>2951.1653111112314</v>
      </c>
      <c r="K107" s="52">
        <v>2738.6562193853511</v>
      </c>
      <c r="L107" s="52">
        <v>2935.62</v>
      </c>
      <c r="M107" s="51" t="s">
        <v>6521</v>
      </c>
      <c r="N107" s="54" t="s">
        <v>6522</v>
      </c>
    </row>
    <row r="108" spans="1:14" s="51" customFormat="1" ht="16.5" customHeight="1" x14ac:dyDescent="0.25">
      <c r="A108" s="51" t="s">
        <v>308</v>
      </c>
      <c r="B108" s="51" t="s">
        <v>309</v>
      </c>
      <c r="C108" s="51">
        <v>253</v>
      </c>
      <c r="D108" s="51" t="s">
        <v>310</v>
      </c>
      <c r="E108" s="52">
        <v>940.9</v>
      </c>
      <c r="F108" s="52">
        <v>4590876.4128999999</v>
      </c>
      <c r="G108" s="52">
        <v>4003371.6729744682</v>
      </c>
      <c r="H108" s="53">
        <v>0.14675248463478807</v>
      </c>
      <c r="I108" s="52">
        <v>587504.73992553167</v>
      </c>
      <c r="J108" s="52">
        <v>4879.2394652991816</v>
      </c>
      <c r="K108" s="52">
        <v>4254.8322595116042</v>
      </c>
      <c r="L108" s="52">
        <v>4941.7299999999996</v>
      </c>
      <c r="M108" s="51" t="s">
        <v>6521</v>
      </c>
      <c r="N108" s="54" t="s">
        <v>6522</v>
      </c>
    </row>
    <row r="109" spans="1:14" s="51" customFormat="1" ht="16.5" customHeight="1" x14ac:dyDescent="0.25">
      <c r="A109" s="51" t="s">
        <v>311</v>
      </c>
      <c r="B109" s="51" t="s">
        <v>312</v>
      </c>
      <c r="C109" s="51">
        <v>254</v>
      </c>
      <c r="D109" s="51" t="s">
        <v>313</v>
      </c>
      <c r="E109" s="52">
        <v>139.71</v>
      </c>
      <c r="F109" s="52">
        <v>1268581.2027</v>
      </c>
      <c r="G109" s="52">
        <v>1035307.7103844588</v>
      </c>
      <c r="H109" s="53">
        <v>0.22531802861674399</v>
      </c>
      <c r="I109" s="52">
        <v>233273.49231554125</v>
      </c>
      <c r="J109" s="52">
        <v>9080.1030899720845</v>
      </c>
      <c r="K109" s="52">
        <v>7410.4051992302539</v>
      </c>
      <c r="L109" s="52">
        <v>8595.2900000000009</v>
      </c>
      <c r="M109" s="51" t="s">
        <v>6523</v>
      </c>
      <c r="N109" s="54" t="s">
        <v>6531</v>
      </c>
    </row>
    <row r="110" spans="1:14" s="51" customFormat="1" ht="16.5" customHeight="1" x14ac:dyDescent="0.25">
      <c r="A110" s="51" t="s">
        <v>527</v>
      </c>
      <c r="B110" s="51" t="s">
        <v>528</v>
      </c>
      <c r="C110" s="51">
        <v>335</v>
      </c>
      <c r="D110" s="51" t="s">
        <v>529</v>
      </c>
      <c r="E110" s="52">
        <v>12806.429999999998</v>
      </c>
      <c r="F110" s="52">
        <v>10360786.062899999</v>
      </c>
      <c r="G110" s="52">
        <v>10014169.312210374</v>
      </c>
      <c r="H110" s="53">
        <v>3.4612631350959155E-2</v>
      </c>
      <c r="I110" s="52">
        <v>346616.75068962574</v>
      </c>
      <c r="J110" s="52">
        <v>809.03000000000009</v>
      </c>
      <c r="K110" s="52">
        <v>781.96416270657585</v>
      </c>
      <c r="L110" s="52">
        <v>809.03</v>
      </c>
      <c r="M110" s="51" t="s">
        <v>6521</v>
      </c>
      <c r="N110" s="54" t="s">
        <v>6527</v>
      </c>
    </row>
    <row r="111" spans="1:14" s="51" customFormat="1" ht="16.5" customHeight="1" x14ac:dyDescent="0.25">
      <c r="A111" s="51" t="s">
        <v>314</v>
      </c>
      <c r="B111" s="51" t="s">
        <v>315</v>
      </c>
      <c r="C111" s="51">
        <v>255</v>
      </c>
      <c r="D111" s="51" t="s">
        <v>316</v>
      </c>
      <c r="E111" s="52">
        <v>4850.8599999999997</v>
      </c>
      <c r="F111" s="52">
        <v>6065930.8004000001</v>
      </c>
      <c r="G111" s="52">
        <v>6355087.6680869237</v>
      </c>
      <c r="H111" s="53">
        <v>-4.5500059604050902E-2</v>
      </c>
      <c r="I111" s="52">
        <v>-289156.86768692359</v>
      </c>
      <c r="J111" s="52">
        <v>1250.4856459267019</v>
      </c>
      <c r="K111" s="52">
        <v>1310.095048730931</v>
      </c>
      <c r="L111" s="52">
        <v>1340.2</v>
      </c>
      <c r="M111" s="51" t="s">
        <v>6521</v>
      </c>
      <c r="N111" s="54" t="s">
        <v>6522</v>
      </c>
    </row>
    <row r="112" spans="1:14" s="51" customFormat="1" ht="16.5" customHeight="1" x14ac:dyDescent="0.25">
      <c r="A112" s="51" t="s">
        <v>317</v>
      </c>
      <c r="B112" s="51" t="s">
        <v>318</v>
      </c>
      <c r="C112" s="51">
        <v>256</v>
      </c>
      <c r="D112" s="51" t="s">
        <v>319</v>
      </c>
      <c r="E112" s="52">
        <v>2720.63</v>
      </c>
      <c r="F112" s="52">
        <v>8774665.1647999994</v>
      </c>
      <c r="G112" s="52">
        <v>7806543.2259166967</v>
      </c>
      <c r="H112" s="53">
        <v>0.12401416489557948</v>
      </c>
      <c r="I112" s="52">
        <v>968121.93888330273</v>
      </c>
      <c r="J112" s="52">
        <v>3225.2328191632082</v>
      </c>
      <c r="K112" s="52">
        <v>2869.3880556770659</v>
      </c>
      <c r="L112" s="52">
        <v>3205.66</v>
      </c>
      <c r="M112" s="51" t="s">
        <v>6521</v>
      </c>
      <c r="N112" s="54" t="s">
        <v>6522</v>
      </c>
    </row>
    <row r="113" spans="1:14" s="51" customFormat="1" ht="16.5" customHeight="1" x14ac:dyDescent="0.25">
      <c r="A113" s="51" t="s">
        <v>320</v>
      </c>
      <c r="B113" s="51" t="s">
        <v>321</v>
      </c>
      <c r="C113" s="51">
        <v>257</v>
      </c>
      <c r="D113" s="51" t="s">
        <v>322</v>
      </c>
      <c r="E113" s="52">
        <v>1038.2800000000002</v>
      </c>
      <c r="F113" s="52">
        <v>6021982.4759999989</v>
      </c>
      <c r="G113" s="52">
        <v>5126996.090185089</v>
      </c>
      <c r="H113" s="53">
        <v>0.17456350074622362</v>
      </c>
      <c r="I113" s="52">
        <v>894986.38581490982</v>
      </c>
      <c r="J113" s="52">
        <v>5799.9600069345433</v>
      </c>
      <c r="K113" s="52">
        <v>4937.9705765160534</v>
      </c>
      <c r="L113" s="52">
        <v>5702.46</v>
      </c>
      <c r="M113" s="51" t="s">
        <v>6521</v>
      </c>
      <c r="N113" s="54" t="s">
        <v>6526</v>
      </c>
    </row>
    <row r="114" spans="1:14" s="51" customFormat="1" ht="16.5" customHeight="1" x14ac:dyDescent="0.25">
      <c r="A114" s="51" t="s">
        <v>323</v>
      </c>
      <c r="B114" s="51" t="s">
        <v>324</v>
      </c>
      <c r="C114" s="51">
        <v>258</v>
      </c>
      <c r="D114" s="51" t="s">
        <v>325</v>
      </c>
      <c r="E114" s="52">
        <v>206.86</v>
      </c>
      <c r="F114" s="52">
        <v>2044347.8247999998</v>
      </c>
      <c r="G114" s="52">
        <v>2327712.9044643161</v>
      </c>
      <c r="H114" s="53">
        <v>-0.12173540779915382</v>
      </c>
      <c r="I114" s="52">
        <v>-283365.07966431626</v>
      </c>
      <c r="J114" s="52">
        <v>9882.7604408778861</v>
      </c>
      <c r="K114" s="52">
        <v>11252.600330969331</v>
      </c>
      <c r="L114" s="52">
        <v>9880.39</v>
      </c>
      <c r="M114" s="51" t="s">
        <v>6525</v>
      </c>
      <c r="N114" s="54" t="s">
        <v>6522</v>
      </c>
    </row>
    <row r="115" spans="1:14" s="51" customFormat="1" ht="16.5" customHeight="1" x14ac:dyDescent="0.25">
      <c r="A115" s="51" t="s">
        <v>326</v>
      </c>
      <c r="B115" s="51" t="s">
        <v>327</v>
      </c>
      <c r="C115" s="51">
        <v>259</v>
      </c>
      <c r="D115" s="51" t="s">
        <v>328</v>
      </c>
      <c r="E115" s="52">
        <v>5058.8499999999995</v>
      </c>
      <c r="F115" s="52">
        <v>2270664.8225000002</v>
      </c>
      <c r="G115" s="52">
        <v>2171843.2767623677</v>
      </c>
      <c r="H115" s="53">
        <v>4.5501232430062322E-2</v>
      </c>
      <c r="I115" s="52">
        <v>98821.54573763255</v>
      </c>
      <c r="J115" s="52">
        <v>448.85000000000008</v>
      </c>
      <c r="K115" s="52">
        <v>429.31561061552878</v>
      </c>
      <c r="L115" s="52">
        <v>448.85</v>
      </c>
      <c r="M115" s="51" t="s">
        <v>6523</v>
      </c>
      <c r="N115" s="54" t="s">
        <v>6530</v>
      </c>
    </row>
    <row r="116" spans="1:14" s="51" customFormat="1" ht="16.5" customHeight="1" x14ac:dyDescent="0.25">
      <c r="A116" s="51" t="s">
        <v>329</v>
      </c>
      <c r="B116" s="51" t="s">
        <v>330</v>
      </c>
      <c r="C116" s="51">
        <v>260</v>
      </c>
      <c r="D116" s="51" t="s">
        <v>331</v>
      </c>
      <c r="E116" s="52">
        <v>1570.42</v>
      </c>
      <c r="F116" s="52">
        <v>3283954.8844000003</v>
      </c>
      <c r="G116" s="52">
        <v>3617165.7848262228</v>
      </c>
      <c r="H116" s="53">
        <v>-9.2119333270269443E-2</v>
      </c>
      <c r="I116" s="52">
        <v>-333210.90042622248</v>
      </c>
      <c r="J116" s="52">
        <v>2091.13159817119</v>
      </c>
      <c r="K116" s="52">
        <v>2303.3110790910855</v>
      </c>
      <c r="L116" s="52">
        <v>2046.62</v>
      </c>
      <c r="M116" s="51" t="s">
        <v>6521</v>
      </c>
      <c r="N116" s="54" t="s">
        <v>6522</v>
      </c>
    </row>
    <row r="117" spans="1:14" s="51" customFormat="1" ht="16.5" customHeight="1" x14ac:dyDescent="0.25">
      <c r="A117" s="51" t="s">
        <v>332</v>
      </c>
      <c r="B117" s="51" t="s">
        <v>333</v>
      </c>
      <c r="C117" s="51">
        <v>261</v>
      </c>
      <c r="D117" s="51" t="s">
        <v>334</v>
      </c>
      <c r="E117" s="52">
        <v>1438.6699999999998</v>
      </c>
      <c r="F117" s="52">
        <v>6679418.7002000008</v>
      </c>
      <c r="G117" s="52">
        <v>6562450.5081783207</v>
      </c>
      <c r="H117" s="53">
        <v>1.7823858919150837E-2</v>
      </c>
      <c r="I117" s="52">
        <v>116968.19202168006</v>
      </c>
      <c r="J117" s="52">
        <v>4642.7733255020275</v>
      </c>
      <c r="K117" s="52">
        <v>4561.4703220184765</v>
      </c>
      <c r="L117" s="52">
        <v>4621.0600000000004</v>
      </c>
      <c r="M117" s="51" t="s">
        <v>6521</v>
      </c>
      <c r="N117" s="54" t="s">
        <v>6522</v>
      </c>
    </row>
    <row r="118" spans="1:14" s="51" customFormat="1" ht="16.5" customHeight="1" x14ac:dyDescent="0.25">
      <c r="A118" s="51" t="s">
        <v>335</v>
      </c>
      <c r="B118" s="51" t="s">
        <v>336</v>
      </c>
      <c r="C118" s="51">
        <v>262</v>
      </c>
      <c r="D118" s="51" t="s">
        <v>337</v>
      </c>
      <c r="E118" s="52">
        <v>1387.4</v>
      </c>
      <c r="F118" s="52">
        <v>9600622.3538000006</v>
      </c>
      <c r="G118" s="52">
        <v>9254798.1706335004</v>
      </c>
      <c r="H118" s="53">
        <v>3.7367015119123659E-2</v>
      </c>
      <c r="I118" s="52">
        <v>345824.18316650018</v>
      </c>
      <c r="J118" s="52">
        <v>6919.8661912930665</v>
      </c>
      <c r="K118" s="52">
        <v>6670.6055720293352</v>
      </c>
      <c r="L118" s="52">
        <v>6968.63</v>
      </c>
      <c r="M118" s="51" t="s">
        <v>6524</v>
      </c>
      <c r="N118" s="54" t="s">
        <v>6522</v>
      </c>
    </row>
    <row r="119" spans="1:14" s="51" customFormat="1" ht="16.5" customHeight="1" x14ac:dyDescent="0.25">
      <c r="A119" s="51" t="s">
        <v>338</v>
      </c>
      <c r="B119" s="51" t="s">
        <v>339</v>
      </c>
      <c r="C119" s="51">
        <v>263</v>
      </c>
      <c r="D119" s="51" t="s">
        <v>340</v>
      </c>
      <c r="E119" s="52">
        <v>624.82000000000005</v>
      </c>
      <c r="F119" s="52">
        <v>7602084.1457000002</v>
      </c>
      <c r="G119" s="52">
        <v>8388670.0772332437</v>
      </c>
      <c r="H119" s="53">
        <v>-9.3767656170914204E-2</v>
      </c>
      <c r="I119" s="52">
        <v>-786585.93153324351</v>
      </c>
      <c r="J119" s="52">
        <v>12166.838682660606</v>
      </c>
      <c r="K119" s="52">
        <v>13425.738736329251</v>
      </c>
      <c r="L119" s="52">
        <v>11844.2</v>
      </c>
      <c r="M119" s="51" t="s">
        <v>6524</v>
      </c>
      <c r="N119" s="54" t="s">
        <v>6528</v>
      </c>
    </row>
    <row r="120" spans="1:14" s="51" customFormat="1" ht="16.5" customHeight="1" x14ac:dyDescent="0.25">
      <c r="A120" s="51" t="s">
        <v>530</v>
      </c>
      <c r="B120" s="51" t="s">
        <v>531</v>
      </c>
      <c r="C120" s="51">
        <v>336</v>
      </c>
      <c r="D120" s="51" t="s">
        <v>532</v>
      </c>
      <c r="E120" s="52">
        <v>1288.57</v>
      </c>
      <c r="F120" s="52">
        <v>1066484.9605</v>
      </c>
      <c r="G120" s="52">
        <v>882399.99540506874</v>
      </c>
      <c r="H120" s="53">
        <v>0.2086185018738882</v>
      </c>
      <c r="I120" s="52">
        <v>184084.96509493131</v>
      </c>
      <c r="J120" s="52">
        <v>827.65000000000009</v>
      </c>
      <c r="K120" s="52">
        <v>684.79011260938</v>
      </c>
      <c r="L120" s="52">
        <v>827.65</v>
      </c>
      <c r="M120" s="51" t="s">
        <v>6525</v>
      </c>
      <c r="N120" s="54" t="s">
        <v>6527</v>
      </c>
    </row>
    <row r="121" spans="1:14" s="51" customFormat="1" ht="16.5" customHeight="1" x14ac:dyDescent="0.25">
      <c r="A121" s="51" t="s">
        <v>341</v>
      </c>
      <c r="B121" s="51" t="s">
        <v>342</v>
      </c>
      <c r="C121" s="51">
        <v>264</v>
      </c>
      <c r="D121" s="51" t="s">
        <v>343</v>
      </c>
      <c r="E121" s="52">
        <v>9365.65</v>
      </c>
      <c r="F121" s="52">
        <v>11494788.8718</v>
      </c>
      <c r="G121" s="52">
        <v>13281506.58756719</v>
      </c>
      <c r="H121" s="53">
        <v>-0.13452673489916689</v>
      </c>
      <c r="I121" s="52">
        <v>-1786717.7157671899</v>
      </c>
      <c r="J121" s="52">
        <v>1227.3348749739741</v>
      </c>
      <c r="K121" s="52">
        <v>1418.1083627476139</v>
      </c>
      <c r="L121" s="52">
        <v>1189.52</v>
      </c>
      <c r="M121" s="51" t="s">
        <v>6521</v>
      </c>
      <c r="N121" s="54" t="s">
        <v>6522</v>
      </c>
    </row>
    <row r="122" spans="1:14" s="51" customFormat="1" ht="16.5" customHeight="1" x14ac:dyDescent="0.25">
      <c r="A122" s="51" t="s">
        <v>344</v>
      </c>
      <c r="B122" s="51" t="s">
        <v>345</v>
      </c>
      <c r="C122" s="51">
        <v>265</v>
      </c>
      <c r="D122" s="51" t="s">
        <v>346</v>
      </c>
      <c r="E122" s="52">
        <v>4018.91</v>
      </c>
      <c r="F122" s="52">
        <v>14030140.475399999</v>
      </c>
      <c r="G122" s="52">
        <v>14953798.287345266</v>
      </c>
      <c r="H122" s="53">
        <v>-6.1767438225171056E-2</v>
      </c>
      <c r="I122" s="52">
        <v>-923657.81194526702</v>
      </c>
      <c r="J122" s="52">
        <v>3491.0312685280337</v>
      </c>
      <c r="K122" s="52">
        <v>3720.8592099214134</v>
      </c>
      <c r="L122" s="52">
        <v>3457.94</v>
      </c>
      <c r="M122" s="51" t="s">
        <v>6521</v>
      </c>
      <c r="N122" s="54" t="s">
        <v>6522</v>
      </c>
    </row>
    <row r="123" spans="1:14" s="51" customFormat="1" ht="16.5" customHeight="1" x14ac:dyDescent="0.25">
      <c r="A123" s="51" t="s">
        <v>347</v>
      </c>
      <c r="B123" s="51" t="s">
        <v>348</v>
      </c>
      <c r="C123" s="51">
        <v>266</v>
      </c>
      <c r="D123" s="51" t="s">
        <v>349</v>
      </c>
      <c r="E123" s="52">
        <v>3646.94</v>
      </c>
      <c r="F123" s="52">
        <v>18928869.908399995</v>
      </c>
      <c r="G123" s="52">
        <v>20022504.998074166</v>
      </c>
      <c r="H123" s="53">
        <v>-5.4620293004264964E-2</v>
      </c>
      <c r="I123" s="52">
        <v>-1093635.0896741711</v>
      </c>
      <c r="J123" s="52">
        <v>5190.3431118691269</v>
      </c>
      <c r="K123" s="52">
        <v>5490.2205679485178</v>
      </c>
      <c r="L123" s="52">
        <v>5119.3999999999996</v>
      </c>
      <c r="M123" s="51" t="s">
        <v>6521</v>
      </c>
      <c r="N123" s="54" t="s">
        <v>6522</v>
      </c>
    </row>
    <row r="124" spans="1:14" s="51" customFormat="1" ht="16.5" customHeight="1" x14ac:dyDescent="0.25">
      <c r="A124" s="51" t="s">
        <v>350</v>
      </c>
      <c r="B124" s="51" t="s">
        <v>351</v>
      </c>
      <c r="C124" s="51">
        <v>267</v>
      </c>
      <c r="D124" s="51" t="s">
        <v>352</v>
      </c>
      <c r="E124" s="52">
        <v>902.82999999999993</v>
      </c>
      <c r="F124" s="52">
        <v>8008880.766499999</v>
      </c>
      <c r="G124" s="52">
        <v>9228691.1539147403</v>
      </c>
      <c r="H124" s="53">
        <v>-0.13217588139758119</v>
      </c>
      <c r="I124" s="52">
        <v>-1219810.3874147413</v>
      </c>
      <c r="J124" s="52">
        <v>8870.8624730015617</v>
      </c>
      <c r="K124" s="52">
        <v>10221.958900252252</v>
      </c>
      <c r="L124" s="52">
        <v>8671</v>
      </c>
      <c r="M124" s="51" t="s">
        <v>6523</v>
      </c>
      <c r="N124" s="54" t="s">
        <v>6522</v>
      </c>
    </row>
    <row r="125" spans="1:14" s="51" customFormat="1" ht="16.5" customHeight="1" x14ac:dyDescent="0.25">
      <c r="A125" s="51" t="s">
        <v>353</v>
      </c>
      <c r="B125" s="51" t="s">
        <v>354</v>
      </c>
      <c r="C125" s="51">
        <v>268</v>
      </c>
      <c r="D125" s="51" t="s">
        <v>355</v>
      </c>
      <c r="E125" s="52">
        <v>73721.87999999999</v>
      </c>
      <c r="F125" s="52">
        <v>50200914.186000004</v>
      </c>
      <c r="G125" s="52">
        <v>51399044.113825381</v>
      </c>
      <c r="H125" s="53">
        <v>-2.3310354277641165E-2</v>
      </c>
      <c r="I125" s="52">
        <v>-1198129.9278253764</v>
      </c>
      <c r="J125" s="52">
        <v>680.95000000000016</v>
      </c>
      <c r="K125" s="52">
        <v>697.20202623461842</v>
      </c>
      <c r="L125" s="52">
        <v>680.95</v>
      </c>
      <c r="M125" s="51" t="s">
        <v>6521</v>
      </c>
      <c r="N125" s="54" t="s">
        <v>6522</v>
      </c>
    </row>
    <row r="126" spans="1:14" s="51" customFormat="1" ht="16.5" customHeight="1" x14ac:dyDescent="0.25">
      <c r="A126" s="51" t="s">
        <v>356</v>
      </c>
      <c r="B126" s="51" t="s">
        <v>357</v>
      </c>
      <c r="C126" s="51">
        <v>269</v>
      </c>
      <c r="D126" s="51" t="s">
        <v>358</v>
      </c>
      <c r="E126" s="52">
        <v>2535.42</v>
      </c>
      <c r="F126" s="52">
        <v>6210828.1062000003</v>
      </c>
      <c r="G126" s="52">
        <v>7266562.4782611215</v>
      </c>
      <c r="H126" s="53">
        <v>-0.14528662971239703</v>
      </c>
      <c r="I126" s="52">
        <v>-1055734.3720611213</v>
      </c>
      <c r="J126" s="52">
        <v>2449.6249561019476</v>
      </c>
      <c r="K126" s="52">
        <v>2866.0192308418809</v>
      </c>
      <c r="L126" s="52">
        <v>2423.37</v>
      </c>
      <c r="M126" s="51" t="s">
        <v>6521</v>
      </c>
      <c r="N126" s="54" t="s">
        <v>6522</v>
      </c>
    </row>
    <row r="127" spans="1:14" s="51" customFormat="1" ht="16.5" customHeight="1" x14ac:dyDescent="0.25">
      <c r="A127" s="51" t="s">
        <v>359</v>
      </c>
      <c r="B127" s="51" t="s">
        <v>360</v>
      </c>
      <c r="C127" s="51">
        <v>270</v>
      </c>
      <c r="D127" s="51" t="s">
        <v>361</v>
      </c>
      <c r="E127" s="52">
        <v>2440.2300000000005</v>
      </c>
      <c r="F127" s="52">
        <v>8898153.7646999992</v>
      </c>
      <c r="G127" s="52">
        <v>10136156.090970593</v>
      </c>
      <c r="H127" s="53">
        <v>-0.12213725944625309</v>
      </c>
      <c r="I127" s="52">
        <v>-1238002.3262705933</v>
      </c>
      <c r="J127" s="52">
        <v>3646.4406079344972</v>
      </c>
      <c r="K127" s="52">
        <v>4153.7707883972371</v>
      </c>
      <c r="L127" s="52">
        <v>3605.39</v>
      </c>
      <c r="M127" s="51" t="s">
        <v>6521</v>
      </c>
      <c r="N127" s="54" t="s">
        <v>6522</v>
      </c>
    </row>
    <row r="128" spans="1:14" s="51" customFormat="1" ht="16.5" customHeight="1" x14ac:dyDescent="0.25">
      <c r="A128" s="51" t="s">
        <v>362</v>
      </c>
      <c r="B128" s="51" t="s">
        <v>363</v>
      </c>
      <c r="C128" s="51">
        <v>271</v>
      </c>
      <c r="D128" s="51" t="s">
        <v>364</v>
      </c>
      <c r="E128" s="52">
        <v>287.5</v>
      </c>
      <c r="F128" s="52">
        <v>1627089.3668</v>
      </c>
      <c r="G128" s="52">
        <v>2033080.7117447758</v>
      </c>
      <c r="H128" s="53">
        <v>-0.19969268440718069</v>
      </c>
      <c r="I128" s="52">
        <v>-405991.3449447758</v>
      </c>
      <c r="J128" s="52">
        <v>5659.4412758260869</v>
      </c>
      <c r="K128" s="52">
        <v>7071.5850843296548</v>
      </c>
      <c r="L128" s="52">
        <v>5594.27</v>
      </c>
      <c r="M128" s="51" t="s">
        <v>6525</v>
      </c>
      <c r="N128" s="54" t="s">
        <v>6526</v>
      </c>
    </row>
    <row r="129" spans="1:14" s="51" customFormat="1" ht="16.5" customHeight="1" x14ac:dyDescent="0.25">
      <c r="A129" s="51" t="s">
        <v>365</v>
      </c>
      <c r="B129" s="51" t="s">
        <v>366</v>
      </c>
      <c r="C129" s="51">
        <v>272</v>
      </c>
      <c r="D129" s="51" t="s">
        <v>367</v>
      </c>
      <c r="E129" s="52">
        <v>7649.85</v>
      </c>
      <c r="F129" s="52">
        <v>11951280.566400003</v>
      </c>
      <c r="G129" s="52">
        <v>11689756.327160772</v>
      </c>
      <c r="H129" s="53">
        <v>2.2372086459286455E-2</v>
      </c>
      <c r="I129" s="52">
        <v>261524.23923923075</v>
      </c>
      <c r="J129" s="52">
        <v>1562.2895306966807</v>
      </c>
      <c r="K129" s="52">
        <v>1528.1026853024271</v>
      </c>
      <c r="L129" s="52">
        <v>1670.7</v>
      </c>
      <c r="M129" s="51" t="s">
        <v>6523</v>
      </c>
      <c r="N129" s="54" t="s">
        <v>6522</v>
      </c>
    </row>
    <row r="130" spans="1:14" s="51" customFormat="1" ht="16.5" customHeight="1" x14ac:dyDescent="0.25">
      <c r="A130" s="51" t="s">
        <v>368</v>
      </c>
      <c r="B130" s="51" t="s">
        <v>369</v>
      </c>
      <c r="C130" s="51">
        <v>273</v>
      </c>
      <c r="D130" s="51" t="s">
        <v>370</v>
      </c>
      <c r="E130" s="52">
        <v>5389.9100000000008</v>
      </c>
      <c r="F130" s="52">
        <v>16136077.369100003</v>
      </c>
      <c r="G130" s="52">
        <v>15687320.76818384</v>
      </c>
      <c r="H130" s="53">
        <v>2.860632529592344E-2</v>
      </c>
      <c r="I130" s="52">
        <v>448756.60091616213</v>
      </c>
      <c r="J130" s="52">
        <v>2993.7563649671329</v>
      </c>
      <c r="K130" s="52">
        <v>2910.4977204042066</v>
      </c>
      <c r="L130" s="52">
        <v>3166.84</v>
      </c>
      <c r="M130" s="51" t="s">
        <v>6521</v>
      </c>
      <c r="N130" s="54" t="s">
        <v>6522</v>
      </c>
    </row>
    <row r="131" spans="1:14" s="51" customFormat="1" ht="16.5" customHeight="1" x14ac:dyDescent="0.25">
      <c r="A131" s="51" t="s">
        <v>371</v>
      </c>
      <c r="B131" s="51" t="s">
        <v>372</v>
      </c>
      <c r="C131" s="51">
        <v>274</v>
      </c>
      <c r="D131" s="51" t="s">
        <v>373</v>
      </c>
      <c r="E131" s="52">
        <v>4062.02</v>
      </c>
      <c r="F131" s="52">
        <v>22386172.799799997</v>
      </c>
      <c r="G131" s="52">
        <v>19930734.840142783</v>
      </c>
      <c r="H131" s="53">
        <v>0.1231985664026638</v>
      </c>
      <c r="I131" s="52">
        <v>2455437.9596572146</v>
      </c>
      <c r="J131" s="52">
        <v>5511.0936922516375</v>
      </c>
      <c r="K131" s="52">
        <v>4906.6067720352885</v>
      </c>
      <c r="L131" s="52">
        <v>5446.95</v>
      </c>
      <c r="M131" s="51" t="s">
        <v>6521</v>
      </c>
      <c r="N131" s="54" t="s">
        <v>6522</v>
      </c>
    </row>
    <row r="132" spans="1:14" s="51" customFormat="1" ht="16.5" customHeight="1" x14ac:dyDescent="0.25">
      <c r="A132" s="51" t="s">
        <v>374</v>
      </c>
      <c r="B132" s="51" t="s">
        <v>375</v>
      </c>
      <c r="C132" s="51">
        <v>275</v>
      </c>
      <c r="D132" s="51" t="s">
        <v>376</v>
      </c>
      <c r="E132" s="52">
        <v>919.31</v>
      </c>
      <c r="F132" s="52">
        <v>8243397.8435999993</v>
      </c>
      <c r="G132" s="52">
        <v>7108844.5912633399</v>
      </c>
      <c r="H132" s="53">
        <v>0.15959741949219253</v>
      </c>
      <c r="I132" s="52">
        <v>1134553.2523366595</v>
      </c>
      <c r="J132" s="52">
        <v>8966.94025258074</v>
      </c>
      <c r="K132" s="52">
        <v>7732.8045939490921</v>
      </c>
      <c r="L132" s="52">
        <v>8815.56</v>
      </c>
      <c r="M132" s="51" t="s">
        <v>6521</v>
      </c>
      <c r="N132" s="54" t="s">
        <v>6522</v>
      </c>
    </row>
    <row r="133" spans="1:14" s="51" customFormat="1" ht="16.5" customHeight="1" x14ac:dyDescent="0.25">
      <c r="A133" s="51" t="s">
        <v>533</v>
      </c>
      <c r="B133" s="51" t="s">
        <v>534</v>
      </c>
      <c r="C133" s="51">
        <v>337</v>
      </c>
      <c r="D133" s="51" t="s">
        <v>535</v>
      </c>
      <c r="E133" s="52">
        <v>41575.82</v>
      </c>
      <c r="F133" s="52">
        <v>18440539.202800002</v>
      </c>
      <c r="G133" s="52">
        <v>13380241.520159837</v>
      </c>
      <c r="H133" s="53">
        <v>0.37819180431204336</v>
      </c>
      <c r="I133" s="52">
        <v>5060297.6826401651</v>
      </c>
      <c r="J133" s="52">
        <v>443.54000000000008</v>
      </c>
      <c r="K133" s="52">
        <v>321.82748338240441</v>
      </c>
      <c r="L133" s="52">
        <v>443.54</v>
      </c>
      <c r="M133" s="51" t="s">
        <v>6523</v>
      </c>
      <c r="N133" s="54" t="s">
        <v>6526</v>
      </c>
    </row>
    <row r="134" spans="1:14" s="51" customFormat="1" ht="16.5" customHeight="1" x14ac:dyDescent="0.25">
      <c r="A134" s="51" t="s">
        <v>377</v>
      </c>
      <c r="B134" s="51" t="s">
        <v>378</v>
      </c>
      <c r="C134" s="51">
        <v>276</v>
      </c>
      <c r="D134" s="51" t="s">
        <v>379</v>
      </c>
      <c r="E134" s="52">
        <v>27286.850000000002</v>
      </c>
      <c r="F134" s="52">
        <v>27102286.1446</v>
      </c>
      <c r="G134" s="52">
        <v>26761960.854830764</v>
      </c>
      <c r="H134" s="53">
        <v>1.2716754636004302E-2</v>
      </c>
      <c r="I134" s="52">
        <v>340325.289769236</v>
      </c>
      <c r="J134" s="52">
        <v>993.23616117653739</v>
      </c>
      <c r="K134" s="52">
        <v>980.76402570581661</v>
      </c>
      <c r="L134" s="52">
        <v>982.64</v>
      </c>
      <c r="M134" s="51" t="s">
        <v>6521</v>
      </c>
      <c r="N134" s="54" t="s">
        <v>6522</v>
      </c>
    </row>
    <row r="135" spans="1:14" s="51" customFormat="1" ht="16.5" customHeight="1" x14ac:dyDescent="0.25">
      <c r="A135" s="51" t="s">
        <v>380</v>
      </c>
      <c r="B135" s="51" t="s">
        <v>381</v>
      </c>
      <c r="C135" s="51">
        <v>277</v>
      </c>
      <c r="D135" s="51" t="s">
        <v>382</v>
      </c>
      <c r="E135" s="52">
        <v>3368.38</v>
      </c>
      <c r="F135" s="52">
        <v>7592087.9902000008</v>
      </c>
      <c r="G135" s="52">
        <v>8206595.0341315297</v>
      </c>
      <c r="H135" s="53">
        <v>-7.4879659758495642E-2</v>
      </c>
      <c r="I135" s="52">
        <v>-614507.04393152893</v>
      </c>
      <c r="J135" s="52">
        <v>2253.9285918453384</v>
      </c>
      <c r="K135" s="52">
        <v>2436.3625939269114</v>
      </c>
      <c r="L135" s="52">
        <v>2243.5300000000002</v>
      </c>
      <c r="M135" s="51" t="s">
        <v>6521</v>
      </c>
      <c r="N135" s="54" t="s">
        <v>6522</v>
      </c>
    </row>
    <row r="136" spans="1:14" s="51" customFormat="1" ht="16.5" customHeight="1" x14ac:dyDescent="0.25">
      <c r="A136" s="51" t="s">
        <v>383</v>
      </c>
      <c r="B136" s="51" t="s">
        <v>384</v>
      </c>
      <c r="C136" s="51">
        <v>278</v>
      </c>
      <c r="D136" s="51" t="s">
        <v>385</v>
      </c>
      <c r="E136" s="52">
        <v>1169.49</v>
      </c>
      <c r="F136" s="52">
        <v>3781971.2653000006</v>
      </c>
      <c r="G136" s="52">
        <v>4192913.1694620298</v>
      </c>
      <c r="H136" s="53">
        <v>-9.8008684547778224E-2</v>
      </c>
      <c r="I136" s="52">
        <v>-410941.90416202927</v>
      </c>
      <c r="J136" s="52">
        <v>3233.8637058033846</v>
      </c>
      <c r="K136" s="52">
        <v>3585.2492705897698</v>
      </c>
      <c r="L136" s="52">
        <v>3183.13</v>
      </c>
      <c r="M136" s="51" t="s">
        <v>6521</v>
      </c>
      <c r="N136" s="54" t="s">
        <v>6522</v>
      </c>
    </row>
    <row r="137" spans="1:14" s="51" customFormat="1" ht="16.5" customHeight="1" x14ac:dyDescent="0.25">
      <c r="A137" s="51" t="s">
        <v>386</v>
      </c>
      <c r="B137" s="51" t="s">
        <v>387</v>
      </c>
      <c r="C137" s="51">
        <v>280</v>
      </c>
      <c r="D137" s="51" t="s">
        <v>388</v>
      </c>
      <c r="E137" s="52">
        <v>11352.98</v>
      </c>
      <c r="F137" s="52">
        <v>6125727.4186000004</v>
      </c>
      <c r="G137" s="52">
        <v>6629947.2385841571</v>
      </c>
      <c r="H137" s="53">
        <v>-7.605186011884979E-2</v>
      </c>
      <c r="I137" s="52">
        <v>-504219.81998415664</v>
      </c>
      <c r="J137" s="52">
        <v>539.57000000000005</v>
      </c>
      <c r="K137" s="52">
        <v>583.9829928868154</v>
      </c>
      <c r="L137" s="52">
        <v>539.57000000000005</v>
      </c>
      <c r="M137" s="51" t="s">
        <v>6521</v>
      </c>
      <c r="N137" s="54" t="s">
        <v>6522</v>
      </c>
    </row>
    <row r="138" spans="1:14" s="51" customFormat="1" ht="16.5" customHeight="1" x14ac:dyDescent="0.25">
      <c r="A138" s="51" t="s">
        <v>389</v>
      </c>
      <c r="B138" s="51" t="s">
        <v>390</v>
      </c>
      <c r="C138" s="51">
        <v>281</v>
      </c>
      <c r="D138" s="51" t="s">
        <v>391</v>
      </c>
      <c r="E138" s="52">
        <v>10635.960000000001</v>
      </c>
      <c r="F138" s="52">
        <v>10032469.701000001</v>
      </c>
      <c r="G138" s="52">
        <v>10472301.238095727</v>
      </c>
      <c r="H138" s="53">
        <v>-4.1999511577811011E-2</v>
      </c>
      <c r="I138" s="52">
        <v>-439831.53709572554</v>
      </c>
      <c r="J138" s="52">
        <v>943.2594425891034</v>
      </c>
      <c r="K138" s="52">
        <v>984.61269486682215</v>
      </c>
      <c r="L138" s="52">
        <v>930.05</v>
      </c>
      <c r="M138" s="51" t="s">
        <v>6521</v>
      </c>
      <c r="N138" s="54" t="s">
        <v>6522</v>
      </c>
    </row>
    <row r="139" spans="1:14" s="51" customFormat="1" ht="16.5" customHeight="1" x14ac:dyDescent="0.25">
      <c r="A139" s="51" t="s">
        <v>392</v>
      </c>
      <c r="B139" s="51" t="s">
        <v>393</v>
      </c>
      <c r="C139" s="51">
        <v>282</v>
      </c>
      <c r="D139" s="51" t="s">
        <v>394</v>
      </c>
      <c r="E139" s="52">
        <v>223.08</v>
      </c>
      <c r="F139" s="52">
        <v>576534.47919999983</v>
      </c>
      <c r="G139" s="52">
        <v>595971.76013980922</v>
      </c>
      <c r="H139" s="53">
        <v>-3.2614432830256224E-2</v>
      </c>
      <c r="I139" s="52">
        <v>-19437.280939809396</v>
      </c>
      <c r="J139" s="52">
        <v>2584.4292594584895</v>
      </c>
      <c r="K139" s="52">
        <v>2671.5606963412642</v>
      </c>
      <c r="L139" s="52">
        <v>2552.9899999999998</v>
      </c>
      <c r="M139" s="51" t="s">
        <v>6524</v>
      </c>
      <c r="N139" s="54" t="s">
        <v>6528</v>
      </c>
    </row>
    <row r="140" spans="1:14" s="51" customFormat="1" ht="16.5" customHeight="1" x14ac:dyDescent="0.25">
      <c r="A140" s="51" t="s">
        <v>395</v>
      </c>
      <c r="B140" s="51" t="s">
        <v>396</v>
      </c>
      <c r="C140" s="51">
        <v>285</v>
      </c>
      <c r="D140" s="51" t="s">
        <v>397</v>
      </c>
      <c r="E140" s="52">
        <v>5521.27</v>
      </c>
      <c r="F140" s="52">
        <v>9401502.9417999983</v>
      </c>
      <c r="G140" s="52">
        <v>9840840.158060465</v>
      </c>
      <c r="H140" s="53">
        <v>-4.4644279269246412E-2</v>
      </c>
      <c r="I140" s="52">
        <v>-439337.21626046672</v>
      </c>
      <c r="J140" s="52">
        <v>1702.7790602162179</v>
      </c>
      <c r="K140" s="52">
        <v>1782.3508283529811</v>
      </c>
      <c r="L140" s="52">
        <v>1682.36</v>
      </c>
      <c r="M140" s="51" t="s">
        <v>6521</v>
      </c>
      <c r="N140" s="54" t="s">
        <v>6522</v>
      </c>
    </row>
    <row r="141" spans="1:14" s="51" customFormat="1" ht="16.5" customHeight="1" x14ac:dyDescent="0.25">
      <c r="A141" s="51" t="s">
        <v>398</v>
      </c>
      <c r="B141" s="51" t="s">
        <v>399</v>
      </c>
      <c r="C141" s="51">
        <v>286</v>
      </c>
      <c r="D141" s="51" t="s">
        <v>400</v>
      </c>
      <c r="E141" s="52">
        <v>2461.04</v>
      </c>
      <c r="F141" s="52">
        <v>9330816.1274999995</v>
      </c>
      <c r="G141" s="52">
        <v>8803509.3836717121</v>
      </c>
      <c r="H141" s="53">
        <v>5.9897334216092002E-2</v>
      </c>
      <c r="I141" s="52">
        <v>527306.74382828735</v>
      </c>
      <c r="J141" s="52">
        <v>3791.4118126889443</v>
      </c>
      <c r="K141" s="52">
        <v>3577.1500600037839</v>
      </c>
      <c r="L141" s="52">
        <v>3720.33</v>
      </c>
      <c r="M141" s="51" t="s">
        <v>6521</v>
      </c>
      <c r="N141" s="54" t="s">
        <v>6522</v>
      </c>
    </row>
    <row r="142" spans="1:14" s="51" customFormat="1" ht="16.5" customHeight="1" x14ac:dyDescent="0.25">
      <c r="A142" s="51" t="s">
        <v>401</v>
      </c>
      <c r="B142" s="51" t="s">
        <v>402</v>
      </c>
      <c r="C142" s="51">
        <v>287</v>
      </c>
      <c r="D142" s="51" t="s">
        <v>403</v>
      </c>
      <c r="E142" s="52">
        <v>478.31</v>
      </c>
      <c r="F142" s="52">
        <v>3365798.2068000007</v>
      </c>
      <c r="G142" s="52">
        <v>3400656.644807444</v>
      </c>
      <c r="H142" s="53">
        <v>-1.0250502078964496E-2</v>
      </c>
      <c r="I142" s="52">
        <v>-34858.438007443212</v>
      </c>
      <c r="J142" s="52">
        <v>7036.8551918212052</v>
      </c>
      <c r="K142" s="52">
        <v>7109.733530152922</v>
      </c>
      <c r="L142" s="52">
        <v>6932.04</v>
      </c>
      <c r="M142" s="51" t="s">
        <v>6521</v>
      </c>
      <c r="N142" s="54" t="s">
        <v>6522</v>
      </c>
    </row>
    <row r="143" spans="1:14" s="51" customFormat="1" ht="16.5" customHeight="1" x14ac:dyDescent="0.25">
      <c r="A143" s="51" t="s">
        <v>404</v>
      </c>
      <c r="B143" s="51" t="s">
        <v>405</v>
      </c>
      <c r="C143" s="51">
        <v>288</v>
      </c>
      <c r="D143" s="51" t="s">
        <v>406</v>
      </c>
      <c r="E143" s="52">
        <v>201.42000000000002</v>
      </c>
      <c r="F143" s="52">
        <v>2424100.4838</v>
      </c>
      <c r="G143" s="52">
        <v>2413444.0034066858</v>
      </c>
      <c r="H143" s="53">
        <v>4.4154661878510471E-3</v>
      </c>
      <c r="I143" s="52">
        <v>10656.480393314268</v>
      </c>
      <c r="J143" s="52">
        <v>12035.053538873994</v>
      </c>
      <c r="K143" s="52">
        <v>11982.146774931414</v>
      </c>
      <c r="L143" s="52">
        <v>11042.49</v>
      </c>
      <c r="M143" s="51" t="s">
        <v>6525</v>
      </c>
      <c r="N143" s="54" t="s">
        <v>6527</v>
      </c>
    </row>
    <row r="144" spans="1:14" s="51" customFormat="1" ht="16.5" customHeight="1" x14ac:dyDescent="0.25">
      <c r="A144" s="51" t="s">
        <v>407</v>
      </c>
      <c r="B144" s="51" t="s">
        <v>408</v>
      </c>
      <c r="C144" s="51">
        <v>289</v>
      </c>
      <c r="D144" s="51" t="s">
        <v>409</v>
      </c>
      <c r="E144" s="52">
        <v>10214.320000000002</v>
      </c>
      <c r="F144" s="52">
        <v>7446749.9959999993</v>
      </c>
      <c r="G144" s="52">
        <v>7586837.7330695232</v>
      </c>
      <c r="H144" s="53">
        <v>-1.846457536041779E-2</v>
      </c>
      <c r="I144" s="52">
        <v>-140087.73706952389</v>
      </c>
      <c r="J144" s="52">
        <v>729.04999999999984</v>
      </c>
      <c r="K144" s="52">
        <v>742.76483731364613</v>
      </c>
      <c r="L144" s="52">
        <v>729.05</v>
      </c>
      <c r="M144" s="51" t="s">
        <v>6521</v>
      </c>
      <c r="N144" s="54" t="s">
        <v>6522</v>
      </c>
    </row>
    <row r="145" spans="1:14" s="51" customFormat="1" ht="16.5" customHeight="1" x14ac:dyDescent="0.25">
      <c r="A145" s="51" t="s">
        <v>410</v>
      </c>
      <c r="B145" s="51" t="s">
        <v>411</v>
      </c>
      <c r="C145" s="51">
        <v>290</v>
      </c>
      <c r="D145" s="51" t="s">
        <v>412</v>
      </c>
      <c r="E145" s="52">
        <v>12131.480000000001</v>
      </c>
      <c r="F145" s="52">
        <v>18287405.607200004</v>
      </c>
      <c r="G145" s="52">
        <v>20336944.890323017</v>
      </c>
      <c r="H145" s="53">
        <v>-0.10077911378410875</v>
      </c>
      <c r="I145" s="52">
        <v>-2049539.2831230126</v>
      </c>
      <c r="J145" s="52">
        <v>1507.4340152396906</v>
      </c>
      <c r="K145" s="52">
        <v>1676.3778937378634</v>
      </c>
      <c r="L145" s="52">
        <v>1489.66</v>
      </c>
      <c r="M145" s="51" t="s">
        <v>6521</v>
      </c>
      <c r="N145" s="54" t="s">
        <v>6522</v>
      </c>
    </row>
    <row r="146" spans="1:14" s="51" customFormat="1" ht="16.5" customHeight="1" x14ac:dyDescent="0.25">
      <c r="A146" s="51" t="s">
        <v>413</v>
      </c>
      <c r="B146" s="51" t="s">
        <v>414</v>
      </c>
      <c r="C146" s="51">
        <v>291</v>
      </c>
      <c r="D146" s="51" t="s">
        <v>415</v>
      </c>
      <c r="E146" s="52">
        <v>13244.26</v>
      </c>
      <c r="F146" s="52">
        <v>35437254.652400009</v>
      </c>
      <c r="G146" s="52">
        <v>41021201.965542369</v>
      </c>
      <c r="H146" s="53">
        <v>-0.13612344459903569</v>
      </c>
      <c r="I146" s="52">
        <v>-5583947.3131423593</v>
      </c>
      <c r="J146" s="52">
        <v>2675.6689050501886</v>
      </c>
      <c r="K146" s="52">
        <v>3097.2815367217472</v>
      </c>
      <c r="L146" s="52">
        <v>2648.84</v>
      </c>
      <c r="M146" s="51" t="s">
        <v>6521</v>
      </c>
      <c r="N146" s="54" t="s">
        <v>6522</v>
      </c>
    </row>
    <row r="147" spans="1:14" s="51" customFormat="1" ht="16.5" customHeight="1" x14ac:dyDescent="0.25">
      <c r="A147" s="51" t="s">
        <v>416</v>
      </c>
      <c r="B147" s="51" t="s">
        <v>417</v>
      </c>
      <c r="C147" s="51">
        <v>292</v>
      </c>
      <c r="D147" s="51" t="s">
        <v>418</v>
      </c>
      <c r="E147" s="52">
        <v>8219.15</v>
      </c>
      <c r="F147" s="52">
        <v>34819596.740000002</v>
      </c>
      <c r="G147" s="52">
        <v>39248720.326312207</v>
      </c>
      <c r="H147" s="53">
        <v>-0.11284759221418328</v>
      </c>
      <c r="I147" s="52">
        <v>-4429123.5863122046</v>
      </c>
      <c r="J147" s="52">
        <v>4236.3987443957103</v>
      </c>
      <c r="K147" s="52">
        <v>4775.2772885653876</v>
      </c>
      <c r="L147" s="52">
        <v>4162.84</v>
      </c>
      <c r="M147" s="51" t="s">
        <v>6521</v>
      </c>
      <c r="N147" s="54" t="s">
        <v>6522</v>
      </c>
    </row>
    <row r="148" spans="1:14" s="51" customFormat="1" ht="16.5" customHeight="1" x14ac:dyDescent="0.25">
      <c r="A148" s="51" t="s">
        <v>419</v>
      </c>
      <c r="B148" s="51" t="s">
        <v>420</v>
      </c>
      <c r="C148" s="51">
        <v>293</v>
      </c>
      <c r="D148" s="51" t="s">
        <v>421</v>
      </c>
      <c r="E148" s="52">
        <v>3314.53</v>
      </c>
      <c r="F148" s="52">
        <v>22434593.351100001</v>
      </c>
      <c r="G148" s="52">
        <v>25219602.12890584</v>
      </c>
      <c r="H148" s="53">
        <v>-0.11043032176204548</v>
      </c>
      <c r="I148" s="52">
        <v>-2785008.7778058387</v>
      </c>
      <c r="J148" s="52">
        <v>6768.5594491828406</v>
      </c>
      <c r="K148" s="52">
        <v>7608.8018901339974</v>
      </c>
      <c r="L148" s="52">
        <v>6467.07</v>
      </c>
      <c r="M148" s="51" t="s">
        <v>6521</v>
      </c>
      <c r="N148" s="54" t="s">
        <v>6522</v>
      </c>
    </row>
    <row r="149" spans="1:14" s="51" customFormat="1" ht="16.5" customHeight="1" x14ac:dyDescent="0.25">
      <c r="A149" s="51" t="s">
        <v>422</v>
      </c>
      <c r="B149" s="51" t="s">
        <v>423</v>
      </c>
      <c r="C149" s="51">
        <v>294</v>
      </c>
      <c r="D149" s="51" t="s">
        <v>424</v>
      </c>
      <c r="E149" s="52">
        <v>27615.61</v>
      </c>
      <c r="F149" s="52">
        <v>17019776.599099997</v>
      </c>
      <c r="G149" s="52">
        <v>17745504.041632842</v>
      </c>
      <c r="H149" s="53">
        <v>-4.0896411892849649E-2</v>
      </c>
      <c r="I149" s="52">
        <v>-725727.44253284484</v>
      </c>
      <c r="J149" s="52">
        <v>616.30999999999995</v>
      </c>
      <c r="K149" s="52">
        <v>642.58960934170352</v>
      </c>
      <c r="L149" s="52">
        <v>616.30999999999995</v>
      </c>
      <c r="M149" s="51" t="s">
        <v>6521</v>
      </c>
      <c r="N149" s="54" t="s">
        <v>6522</v>
      </c>
    </row>
    <row r="150" spans="1:14" s="51" customFormat="1" ht="16.5" customHeight="1" x14ac:dyDescent="0.25">
      <c r="A150" s="51" t="s">
        <v>425</v>
      </c>
      <c r="B150" s="51" t="s">
        <v>426</v>
      </c>
      <c r="C150" s="51">
        <v>295</v>
      </c>
      <c r="D150" s="51" t="s">
        <v>427</v>
      </c>
      <c r="E150" s="52">
        <v>2401.58</v>
      </c>
      <c r="F150" s="52">
        <v>6434356.5924000014</v>
      </c>
      <c r="G150" s="52">
        <v>5473602.5770639945</v>
      </c>
      <c r="H150" s="53">
        <v>0.1755249859319068</v>
      </c>
      <c r="I150" s="52">
        <v>960754.01533600688</v>
      </c>
      <c r="J150" s="52">
        <v>2679.2180949208446</v>
      </c>
      <c r="K150" s="52">
        <v>2279.1672886449733</v>
      </c>
      <c r="L150" s="52">
        <v>2648.34</v>
      </c>
      <c r="M150" s="51" t="s">
        <v>6521</v>
      </c>
      <c r="N150" s="54" t="s">
        <v>6522</v>
      </c>
    </row>
    <row r="151" spans="1:14" s="51" customFormat="1" ht="16.5" customHeight="1" x14ac:dyDescent="0.25">
      <c r="A151" s="51" t="s">
        <v>428</v>
      </c>
      <c r="B151" s="51" t="s">
        <v>429</v>
      </c>
      <c r="C151" s="51">
        <v>296</v>
      </c>
      <c r="D151" s="51" t="s">
        <v>430</v>
      </c>
      <c r="E151" s="52">
        <v>2825.87</v>
      </c>
      <c r="F151" s="52">
        <v>13807530.406299999</v>
      </c>
      <c r="G151" s="52">
        <v>10695390.417686895</v>
      </c>
      <c r="H151" s="53">
        <v>0.29097955914415041</v>
      </c>
      <c r="I151" s="52">
        <v>3112139.9886131044</v>
      </c>
      <c r="J151" s="52">
        <v>4886.1166317983489</v>
      </c>
      <c r="K151" s="52">
        <v>3784.8133203887282</v>
      </c>
      <c r="L151" s="52">
        <v>4854.03</v>
      </c>
      <c r="M151" s="51" t="s">
        <v>6521</v>
      </c>
      <c r="N151" s="54" t="s">
        <v>6522</v>
      </c>
    </row>
    <row r="152" spans="1:14" s="51" customFormat="1" ht="16.5" customHeight="1" x14ac:dyDescent="0.25">
      <c r="A152" s="51" t="s">
        <v>431</v>
      </c>
      <c r="B152" s="51" t="s">
        <v>432</v>
      </c>
      <c r="C152" s="51">
        <v>297</v>
      </c>
      <c r="D152" s="51" t="s">
        <v>433</v>
      </c>
      <c r="E152" s="52">
        <v>5079.6599999999989</v>
      </c>
      <c r="F152" s="52">
        <v>35833217.638800003</v>
      </c>
      <c r="G152" s="52">
        <v>31196522.625957463</v>
      </c>
      <c r="H152" s="53">
        <v>0.14862858493672371</v>
      </c>
      <c r="I152" s="52">
        <v>4636695.0128425397</v>
      </c>
      <c r="J152" s="52">
        <v>7054.255134949979</v>
      </c>
      <c r="K152" s="52">
        <v>6141.4588035335964</v>
      </c>
      <c r="L152" s="52">
        <v>7122.32</v>
      </c>
      <c r="M152" s="51" t="s">
        <v>6521</v>
      </c>
      <c r="N152" s="54" t="s">
        <v>6522</v>
      </c>
    </row>
    <row r="153" spans="1:14" s="51" customFormat="1" ht="16.5" customHeight="1" x14ac:dyDescent="0.25">
      <c r="A153" s="51" t="s">
        <v>434</v>
      </c>
      <c r="B153" s="51" t="s">
        <v>435</v>
      </c>
      <c r="C153" s="51">
        <v>298</v>
      </c>
      <c r="D153" s="51" t="s">
        <v>436</v>
      </c>
      <c r="E153" s="52">
        <v>1671.41</v>
      </c>
      <c r="F153" s="52">
        <v>16322184.678000001</v>
      </c>
      <c r="G153" s="52">
        <v>15950198.453181352</v>
      </c>
      <c r="H153" s="53">
        <v>2.3321730191040668E-2</v>
      </c>
      <c r="I153" s="52">
        <v>371986.22481864877</v>
      </c>
      <c r="J153" s="52">
        <v>9765.5181421673915</v>
      </c>
      <c r="K153" s="52">
        <v>9542.9598082944049</v>
      </c>
      <c r="L153" s="52">
        <v>10001.700000000001</v>
      </c>
      <c r="M153" s="51" t="s">
        <v>6521</v>
      </c>
      <c r="N153" s="54" t="s">
        <v>6527</v>
      </c>
    </row>
    <row r="154" spans="1:14" s="51" customFormat="1" ht="16.5" customHeight="1" x14ac:dyDescent="0.25">
      <c r="A154" s="51" t="s">
        <v>437</v>
      </c>
      <c r="B154" s="51" t="s">
        <v>438</v>
      </c>
      <c r="C154" s="51">
        <v>299</v>
      </c>
      <c r="D154" s="51" t="s">
        <v>439</v>
      </c>
      <c r="E154" s="52">
        <v>2010.21</v>
      </c>
      <c r="F154" s="52">
        <v>1212618.9783000001</v>
      </c>
      <c r="G154" s="52">
        <v>1229092.8299422872</v>
      </c>
      <c r="H154" s="53">
        <v>-1.340326071470177E-2</v>
      </c>
      <c r="I154" s="52">
        <v>-16473.851642287103</v>
      </c>
      <c r="J154" s="52">
        <v>603.23</v>
      </c>
      <c r="K154" s="52">
        <v>611.42508988726911</v>
      </c>
      <c r="L154" s="52">
        <v>603.23</v>
      </c>
      <c r="M154" s="51" t="s">
        <v>6524</v>
      </c>
      <c r="N154" s="54" t="s">
        <v>6522</v>
      </c>
    </row>
    <row r="155" spans="1:14" s="51" customFormat="1" ht="16.5" customHeight="1" x14ac:dyDescent="0.25">
      <c r="A155" s="51" t="s">
        <v>440</v>
      </c>
      <c r="B155" s="51" t="s">
        <v>441</v>
      </c>
      <c r="C155" s="51">
        <v>300</v>
      </c>
      <c r="D155" s="51" t="s">
        <v>442</v>
      </c>
      <c r="E155" s="52">
        <v>1213.6400000000001</v>
      </c>
      <c r="F155" s="52">
        <v>2362366.4739000001</v>
      </c>
      <c r="G155" s="52">
        <v>2355557.3084629197</v>
      </c>
      <c r="H155" s="53">
        <v>2.8906812891440481E-3</v>
      </c>
      <c r="I155" s="52">
        <v>6809.1654370804317</v>
      </c>
      <c r="J155" s="52">
        <v>1946.5133597277611</v>
      </c>
      <c r="K155" s="52">
        <v>1940.9028282381262</v>
      </c>
      <c r="L155" s="52">
        <v>1909.53</v>
      </c>
      <c r="M155" s="51" t="s">
        <v>6521</v>
      </c>
      <c r="N155" s="54" t="s">
        <v>6522</v>
      </c>
    </row>
    <row r="156" spans="1:14" s="51" customFormat="1" ht="16.5" customHeight="1" x14ac:dyDescent="0.25">
      <c r="A156" s="51" t="s">
        <v>443</v>
      </c>
      <c r="B156" s="51" t="s">
        <v>444</v>
      </c>
      <c r="C156" s="51">
        <v>301</v>
      </c>
      <c r="D156" s="51" t="s">
        <v>445</v>
      </c>
      <c r="E156" s="52">
        <v>1015.4399999999999</v>
      </c>
      <c r="F156" s="52">
        <v>3590622.7226000004</v>
      </c>
      <c r="G156" s="52">
        <v>3331295.1788193379</v>
      </c>
      <c r="H156" s="53">
        <v>7.7845861702526165E-2</v>
      </c>
      <c r="I156" s="52">
        <v>259327.54378066259</v>
      </c>
      <c r="J156" s="52">
        <v>3536.0264738438514</v>
      </c>
      <c r="K156" s="52">
        <v>3280.6420653306332</v>
      </c>
      <c r="L156" s="52">
        <v>3512.68</v>
      </c>
      <c r="M156" s="51" t="s">
        <v>6521</v>
      </c>
      <c r="N156" s="54" t="s">
        <v>6522</v>
      </c>
    </row>
    <row r="157" spans="1:14" s="51" customFormat="1" ht="16.5" customHeight="1" x14ac:dyDescent="0.25">
      <c r="A157" s="51" t="s">
        <v>446</v>
      </c>
      <c r="B157" s="51" t="s">
        <v>447</v>
      </c>
      <c r="C157" s="51">
        <v>302</v>
      </c>
      <c r="D157" s="51" t="s">
        <v>448</v>
      </c>
      <c r="E157" s="52">
        <v>636.06999999999982</v>
      </c>
      <c r="F157" s="52">
        <v>3362047.5635999991</v>
      </c>
      <c r="G157" s="52">
        <v>3121790.9604753251</v>
      </c>
      <c r="H157" s="53">
        <v>7.6961143832671164E-2</v>
      </c>
      <c r="I157" s="52">
        <v>240256.60312467394</v>
      </c>
      <c r="J157" s="52">
        <v>5285.6565528951214</v>
      </c>
      <c r="K157" s="52">
        <v>4907.9361712945529</v>
      </c>
      <c r="L157" s="52">
        <v>5374.33</v>
      </c>
      <c r="M157" s="51" t="s">
        <v>6521</v>
      </c>
      <c r="N157" s="54" t="s">
        <v>6522</v>
      </c>
    </row>
    <row r="158" spans="1:14" s="51" customFormat="1" ht="16.5" customHeight="1" x14ac:dyDescent="0.25">
      <c r="A158" s="51" t="s">
        <v>449</v>
      </c>
      <c r="B158" s="51" t="s">
        <v>450</v>
      </c>
      <c r="C158" s="51">
        <v>303</v>
      </c>
      <c r="D158" s="51" t="s">
        <v>451</v>
      </c>
      <c r="E158" s="52">
        <v>415.63</v>
      </c>
      <c r="F158" s="52">
        <v>4029777.8586999997</v>
      </c>
      <c r="G158" s="52">
        <v>3024197.4610259272</v>
      </c>
      <c r="H158" s="53">
        <v>0.33251148796776642</v>
      </c>
      <c r="I158" s="52">
        <v>1005580.3976740725</v>
      </c>
      <c r="J158" s="52">
        <v>9695.5894875249614</v>
      </c>
      <c r="K158" s="52">
        <v>7276.1770349251192</v>
      </c>
      <c r="L158" s="52">
        <v>9575.14</v>
      </c>
      <c r="M158" s="51" t="s">
        <v>6525</v>
      </c>
      <c r="N158" s="54" t="s">
        <v>6522</v>
      </c>
    </row>
    <row r="159" spans="1:14" s="51" customFormat="1" ht="16.5" customHeight="1" x14ac:dyDescent="0.25">
      <c r="A159" s="51" t="s">
        <v>452</v>
      </c>
      <c r="B159" s="51" t="s">
        <v>453</v>
      </c>
      <c r="C159" s="51">
        <v>304</v>
      </c>
      <c r="D159" s="51" t="s">
        <v>454</v>
      </c>
      <c r="E159" s="52">
        <v>1356.2499999999998</v>
      </c>
      <c r="F159" s="52">
        <v>1077228.6875</v>
      </c>
      <c r="G159" s="52">
        <v>936921.08739168185</v>
      </c>
      <c r="H159" s="53">
        <v>0.14975391417320316</v>
      </c>
      <c r="I159" s="52">
        <v>140307.60010831815</v>
      </c>
      <c r="J159" s="52">
        <v>794.2700000000001</v>
      </c>
      <c r="K159" s="52">
        <v>690.8173916252033</v>
      </c>
      <c r="L159" s="52">
        <v>794.27</v>
      </c>
      <c r="M159" s="51" t="s">
        <v>6524</v>
      </c>
      <c r="N159" s="54" t="s">
        <v>6522</v>
      </c>
    </row>
    <row r="160" spans="1:14" s="51" customFormat="1" ht="16.5" customHeight="1" x14ac:dyDescent="0.25">
      <c r="A160" s="51" t="s">
        <v>455</v>
      </c>
      <c r="B160" s="51" t="s">
        <v>456</v>
      </c>
      <c r="C160" s="51">
        <v>305</v>
      </c>
      <c r="D160" s="51" t="s">
        <v>457</v>
      </c>
      <c r="E160" s="52">
        <v>1337.2100000000003</v>
      </c>
      <c r="F160" s="52">
        <v>1845316.2347000001</v>
      </c>
      <c r="G160" s="52">
        <v>1697474.7238874054</v>
      </c>
      <c r="H160" s="53">
        <v>8.709497038873204E-2</v>
      </c>
      <c r="I160" s="52">
        <v>147841.51081259479</v>
      </c>
      <c r="J160" s="52">
        <v>1379.9748990061396</v>
      </c>
      <c r="K160" s="52">
        <v>1269.4152181687282</v>
      </c>
      <c r="L160" s="52">
        <v>1367.02</v>
      </c>
      <c r="M160" s="51" t="s">
        <v>6521</v>
      </c>
      <c r="N160" s="54" t="s">
        <v>6522</v>
      </c>
    </row>
    <row r="161" spans="1:14" s="51" customFormat="1" ht="16.5" customHeight="1" x14ac:dyDescent="0.25">
      <c r="A161" s="51" t="s">
        <v>458</v>
      </c>
      <c r="B161" s="51" t="s">
        <v>459</v>
      </c>
      <c r="C161" s="51">
        <v>306</v>
      </c>
      <c r="D161" s="51" t="s">
        <v>460</v>
      </c>
      <c r="E161" s="52">
        <v>714.11</v>
      </c>
      <c r="F161" s="52">
        <v>2631617.1818000004</v>
      </c>
      <c r="G161" s="52">
        <v>2424582.81532238</v>
      </c>
      <c r="H161" s="53">
        <v>8.53896864933823E-2</v>
      </c>
      <c r="I161" s="52">
        <v>207034.36647762032</v>
      </c>
      <c r="J161" s="52">
        <v>3685.1706064891969</v>
      </c>
      <c r="K161" s="52">
        <v>3395.2511732399489</v>
      </c>
      <c r="L161" s="52">
        <v>3659.38</v>
      </c>
      <c r="M161" s="51" t="s">
        <v>6521</v>
      </c>
      <c r="N161" s="54" t="s">
        <v>6527</v>
      </c>
    </row>
    <row r="162" spans="1:14" s="51" customFormat="1" ht="16.5" customHeight="1" x14ac:dyDescent="0.25">
      <c r="A162" s="51" t="s">
        <v>461</v>
      </c>
      <c r="B162" s="51" t="s">
        <v>462</v>
      </c>
      <c r="C162" s="51">
        <v>307</v>
      </c>
      <c r="D162" s="51" t="s">
        <v>463</v>
      </c>
      <c r="E162" s="52">
        <v>573.16999999999996</v>
      </c>
      <c r="F162" s="52">
        <v>2889155.0986999995</v>
      </c>
      <c r="G162" s="52">
        <v>2793856.6661192495</v>
      </c>
      <c r="H162" s="53">
        <v>3.4109993449707776E-2</v>
      </c>
      <c r="I162" s="52">
        <v>95298.43258074997</v>
      </c>
      <c r="J162" s="52">
        <v>5040.6600113404393</v>
      </c>
      <c r="K162" s="52">
        <v>4874.3944486264982</v>
      </c>
      <c r="L162" s="52">
        <v>4944.29</v>
      </c>
      <c r="M162" s="51" t="s">
        <v>6521</v>
      </c>
      <c r="N162" s="54" t="s">
        <v>6522</v>
      </c>
    </row>
    <row r="163" spans="1:14" s="51" customFormat="1" ht="16.5" customHeight="1" x14ac:dyDescent="0.25">
      <c r="A163" s="51" t="s">
        <v>464</v>
      </c>
      <c r="B163" s="51" t="s">
        <v>465</v>
      </c>
      <c r="C163" s="51">
        <v>309</v>
      </c>
      <c r="D163" s="51" t="s">
        <v>466</v>
      </c>
      <c r="E163" s="52">
        <v>855.84</v>
      </c>
      <c r="F163" s="52">
        <v>437822.06879999995</v>
      </c>
      <c r="G163" s="52">
        <v>502133.60155000509</v>
      </c>
      <c r="H163" s="53">
        <v>-0.12807653690469201</v>
      </c>
      <c r="I163" s="52">
        <v>-64311.532750005135</v>
      </c>
      <c r="J163" s="52">
        <v>511.56999999999994</v>
      </c>
      <c r="K163" s="52">
        <v>586.71434093990126</v>
      </c>
      <c r="L163" s="52">
        <v>511.57</v>
      </c>
      <c r="M163" s="51" t="s">
        <v>6524</v>
      </c>
      <c r="N163" s="54" t="s">
        <v>6526</v>
      </c>
    </row>
    <row r="164" spans="1:14" s="51" customFormat="1" ht="16.5" customHeight="1" x14ac:dyDescent="0.25">
      <c r="A164" s="51" t="s">
        <v>467</v>
      </c>
      <c r="B164" s="51" t="s">
        <v>468</v>
      </c>
      <c r="C164" s="51">
        <v>310</v>
      </c>
      <c r="D164" s="51" t="s">
        <v>469</v>
      </c>
      <c r="E164" s="52">
        <v>1581.4899999999998</v>
      </c>
      <c r="F164" s="52">
        <v>3311568.8448999999</v>
      </c>
      <c r="G164" s="52">
        <v>2844219.4044427285</v>
      </c>
      <c r="H164" s="53">
        <v>0.16431553758731199</v>
      </c>
      <c r="I164" s="52">
        <v>467349.44045727141</v>
      </c>
      <c r="J164" s="52">
        <v>2093.9549696172598</v>
      </c>
      <c r="K164" s="52">
        <v>1798.4428636556215</v>
      </c>
      <c r="L164" s="52">
        <v>2078.35</v>
      </c>
      <c r="M164" s="51" t="s">
        <v>6525</v>
      </c>
      <c r="N164" s="54" t="s">
        <v>6528</v>
      </c>
    </row>
    <row r="165" spans="1:14" s="51" customFormat="1" ht="16.5" customHeight="1" x14ac:dyDescent="0.25">
      <c r="A165" s="51" t="s">
        <v>470</v>
      </c>
      <c r="B165" s="51" t="s">
        <v>471</v>
      </c>
      <c r="C165" s="51">
        <v>311</v>
      </c>
      <c r="D165" s="51" t="s">
        <v>472</v>
      </c>
      <c r="E165" s="52">
        <v>95.76</v>
      </c>
      <c r="F165" s="52">
        <v>599597.46479999984</v>
      </c>
      <c r="G165" s="52">
        <v>315916.00357913575</v>
      </c>
      <c r="H165" s="53">
        <v>0.89796483244573255</v>
      </c>
      <c r="I165" s="52">
        <v>283681.46122086409</v>
      </c>
      <c r="J165" s="52">
        <v>6261.4605764411008</v>
      </c>
      <c r="K165" s="52">
        <v>3299.0393022048429</v>
      </c>
      <c r="L165" s="52">
        <v>5864.73</v>
      </c>
      <c r="M165" s="51" t="s">
        <v>6525</v>
      </c>
      <c r="N165" s="54" t="s">
        <v>6530</v>
      </c>
    </row>
    <row r="166" spans="1:14" s="51" customFormat="1" ht="16.5" customHeight="1" x14ac:dyDescent="0.25">
      <c r="A166" s="51" t="s">
        <v>473</v>
      </c>
      <c r="B166" s="51" t="s">
        <v>474</v>
      </c>
      <c r="C166" s="51">
        <v>314</v>
      </c>
      <c r="D166" s="51" t="s">
        <v>475</v>
      </c>
      <c r="E166" s="52">
        <v>29346.39</v>
      </c>
      <c r="F166" s="52">
        <v>87600571.900199994</v>
      </c>
      <c r="G166" s="52">
        <v>82580415.752738521</v>
      </c>
      <c r="H166" s="53">
        <v>6.0791122225550165E-2</v>
      </c>
      <c r="I166" s="52">
        <v>5020156.1474614739</v>
      </c>
      <c r="J166" s="52">
        <v>2985.0544445228184</v>
      </c>
      <c r="K166" s="52">
        <v>2813.9889012835488</v>
      </c>
      <c r="L166" s="52">
        <v>2975.42</v>
      </c>
      <c r="M166" s="51" t="s">
        <v>6521</v>
      </c>
      <c r="N166" s="54" t="s">
        <v>6522</v>
      </c>
    </row>
    <row r="167" spans="1:14" s="51" customFormat="1" ht="16.5" customHeight="1" x14ac:dyDescent="0.25">
      <c r="A167" s="51" t="s">
        <v>476</v>
      </c>
      <c r="B167" s="51" t="s">
        <v>477</v>
      </c>
      <c r="C167" s="51">
        <v>315</v>
      </c>
      <c r="D167" s="51" t="s">
        <v>478</v>
      </c>
      <c r="E167" s="52">
        <v>26092.93</v>
      </c>
      <c r="F167" s="52">
        <v>121388840.60459998</v>
      </c>
      <c r="G167" s="52">
        <v>105656024.98969981</v>
      </c>
      <c r="H167" s="53">
        <v>0.14890599581456843</v>
      </c>
      <c r="I167" s="52">
        <v>15732815.614900172</v>
      </c>
      <c r="J167" s="52">
        <v>4652.1736196203328</v>
      </c>
      <c r="K167" s="52">
        <v>4049.2204206158453</v>
      </c>
      <c r="L167" s="52">
        <v>4632.8999999999996</v>
      </c>
      <c r="M167" s="51" t="s">
        <v>6521</v>
      </c>
      <c r="N167" s="54" t="s">
        <v>6522</v>
      </c>
    </row>
    <row r="168" spans="1:14" s="51" customFormat="1" ht="16.5" customHeight="1" x14ac:dyDescent="0.25">
      <c r="A168" s="51" t="s">
        <v>479</v>
      </c>
      <c r="B168" s="51" t="s">
        <v>480</v>
      </c>
      <c r="C168" s="51">
        <v>316</v>
      </c>
      <c r="D168" s="51" t="s">
        <v>481</v>
      </c>
      <c r="E168" s="52">
        <v>32146.579999999998</v>
      </c>
      <c r="F168" s="52">
        <v>211762489.11140004</v>
      </c>
      <c r="G168" s="52">
        <v>182241279.75231117</v>
      </c>
      <c r="H168" s="53">
        <v>0.16198969519535811</v>
      </c>
      <c r="I168" s="52">
        <v>29521209.359088868</v>
      </c>
      <c r="J168" s="52">
        <v>6587.40336021437</v>
      </c>
      <c r="K168" s="52">
        <v>5669.0720988768071</v>
      </c>
      <c r="L168" s="52">
        <v>6792.76</v>
      </c>
      <c r="M168" s="51" t="s">
        <v>6521</v>
      </c>
      <c r="N168" s="54" t="s">
        <v>6522</v>
      </c>
    </row>
    <row r="169" spans="1:14" s="51" customFormat="1" ht="16.5" customHeight="1" x14ac:dyDescent="0.25">
      <c r="A169" s="51" t="s">
        <v>482</v>
      </c>
      <c r="B169" s="51" t="s">
        <v>483</v>
      </c>
      <c r="C169" s="51">
        <v>317</v>
      </c>
      <c r="D169" s="51" t="s">
        <v>484</v>
      </c>
      <c r="E169" s="52">
        <v>10134.1</v>
      </c>
      <c r="F169" s="52">
        <v>98310867.430800006</v>
      </c>
      <c r="G169" s="52">
        <v>100651793.87685484</v>
      </c>
      <c r="H169" s="53">
        <v>-2.3257672376101879E-2</v>
      </c>
      <c r="I169" s="52">
        <v>-2340926.4460548311</v>
      </c>
      <c r="J169" s="52">
        <v>9700.9963816027084</v>
      </c>
      <c r="K169" s="52">
        <v>9931.9913832362854</v>
      </c>
      <c r="L169" s="52">
        <v>9503.67</v>
      </c>
      <c r="M169" s="51" t="s">
        <v>6521</v>
      </c>
      <c r="N169" s="54" t="s">
        <v>6528</v>
      </c>
    </row>
    <row r="170" spans="1:14" s="51" customFormat="1" ht="16.5" customHeight="1" x14ac:dyDescent="0.25">
      <c r="A170" s="51" t="s">
        <v>485</v>
      </c>
      <c r="B170" s="51" t="s">
        <v>486</v>
      </c>
      <c r="C170" s="51">
        <v>318</v>
      </c>
      <c r="D170" s="51" t="s">
        <v>487</v>
      </c>
      <c r="E170" s="52">
        <v>8790.7499999999982</v>
      </c>
      <c r="F170" s="52">
        <v>5842332.4500000011</v>
      </c>
      <c r="G170" s="52">
        <v>6465412.0393578345</v>
      </c>
      <c r="H170" s="53">
        <v>-9.6371211233695742E-2</v>
      </c>
      <c r="I170" s="52">
        <v>-623079.58935783338</v>
      </c>
      <c r="J170" s="52">
        <v>664.60000000000025</v>
      </c>
      <c r="K170" s="52">
        <v>735.4790022873857</v>
      </c>
      <c r="L170" s="52">
        <v>664.6</v>
      </c>
      <c r="M170" s="51" t="s">
        <v>6524</v>
      </c>
      <c r="N170" s="54" t="s">
        <v>6522</v>
      </c>
    </row>
    <row r="171" spans="1:14" s="51" customFormat="1" ht="16.5" customHeight="1" x14ac:dyDescent="0.25">
      <c r="A171" s="51" t="s">
        <v>488</v>
      </c>
      <c r="B171" s="51" t="s">
        <v>489</v>
      </c>
      <c r="C171" s="51">
        <v>319</v>
      </c>
      <c r="D171" s="51" t="s">
        <v>490</v>
      </c>
      <c r="E171" s="52">
        <v>2672.08</v>
      </c>
      <c r="F171" s="52">
        <v>8007304.5492999991</v>
      </c>
      <c r="G171" s="52">
        <v>7376163.2975310329</v>
      </c>
      <c r="H171" s="53">
        <v>8.5564978202180342E-2</v>
      </c>
      <c r="I171" s="52">
        <v>631141.25176896621</v>
      </c>
      <c r="J171" s="52">
        <v>2996.6559943190323</v>
      </c>
      <c r="K171" s="52">
        <v>2760.4575078332359</v>
      </c>
      <c r="L171" s="52">
        <v>2976.16</v>
      </c>
      <c r="M171" s="51" t="s">
        <v>6524</v>
      </c>
      <c r="N171" s="54" t="s">
        <v>6528</v>
      </c>
    </row>
    <row r="172" spans="1:14" s="51" customFormat="1" ht="16.5" customHeight="1" x14ac:dyDescent="0.25">
      <c r="A172" s="51" t="s">
        <v>491</v>
      </c>
      <c r="B172" s="51" t="s">
        <v>492</v>
      </c>
      <c r="C172" s="51">
        <v>320</v>
      </c>
      <c r="D172" s="51" t="s">
        <v>493</v>
      </c>
      <c r="E172" s="52">
        <v>2407.4699999999998</v>
      </c>
      <c r="F172" s="52">
        <v>11072979.914799999</v>
      </c>
      <c r="G172" s="52">
        <v>10093542.669181377</v>
      </c>
      <c r="H172" s="53">
        <v>9.7036023695539431E-2</v>
      </c>
      <c r="I172" s="52">
        <v>979437.24561862275</v>
      </c>
      <c r="J172" s="52">
        <v>4599.4259179969013</v>
      </c>
      <c r="K172" s="52">
        <v>4192.5933320794766</v>
      </c>
      <c r="L172" s="52">
        <v>4551.7</v>
      </c>
      <c r="M172" s="51" t="s">
        <v>6521</v>
      </c>
      <c r="N172" s="54" t="s">
        <v>6522</v>
      </c>
    </row>
    <row r="173" spans="1:14" s="51" customFormat="1" ht="16.5" customHeight="1" x14ac:dyDescent="0.25">
      <c r="A173" s="51" t="s">
        <v>494</v>
      </c>
      <c r="B173" s="51" t="s">
        <v>495</v>
      </c>
      <c r="C173" s="51">
        <v>321</v>
      </c>
      <c r="D173" s="51" t="s">
        <v>496</v>
      </c>
      <c r="E173" s="52">
        <v>2075.9</v>
      </c>
      <c r="F173" s="52">
        <v>14276073.0527</v>
      </c>
      <c r="G173" s="52">
        <v>12649264.683494648</v>
      </c>
      <c r="H173" s="53">
        <v>0.12860892786345812</v>
      </c>
      <c r="I173" s="52">
        <v>1626808.3692053519</v>
      </c>
      <c r="J173" s="52">
        <v>6877.0523882171583</v>
      </c>
      <c r="K173" s="52">
        <v>6093.3882573797619</v>
      </c>
      <c r="L173" s="52">
        <v>7102.6</v>
      </c>
      <c r="M173" s="51" t="s">
        <v>6521</v>
      </c>
      <c r="N173" s="54" t="s">
        <v>6522</v>
      </c>
    </row>
    <row r="174" spans="1:14" s="51" customFormat="1" ht="16.5" customHeight="1" x14ac:dyDescent="0.25">
      <c r="A174" s="51" t="s">
        <v>497</v>
      </c>
      <c r="B174" s="51" t="s">
        <v>498</v>
      </c>
      <c r="C174" s="51">
        <v>322</v>
      </c>
      <c r="D174" s="51" t="s">
        <v>499</v>
      </c>
      <c r="E174" s="52">
        <v>796.08</v>
      </c>
      <c r="F174" s="52">
        <v>7500327.3042000011</v>
      </c>
      <c r="G174" s="52">
        <v>7813643.4154225318</v>
      </c>
      <c r="H174" s="53">
        <v>-4.0098593519651615E-2</v>
      </c>
      <c r="I174" s="52">
        <v>-313316.11122253072</v>
      </c>
      <c r="J174" s="52">
        <v>9421.5748470003018</v>
      </c>
      <c r="K174" s="52">
        <v>9815.1484969130379</v>
      </c>
      <c r="L174" s="52">
        <v>9116.5300000000007</v>
      </c>
      <c r="M174" s="51" t="s">
        <v>6524</v>
      </c>
      <c r="N174" s="54" t="s">
        <v>6522</v>
      </c>
    </row>
    <row r="175" spans="1:14" s="51" customFormat="1" ht="16.5" customHeight="1" x14ac:dyDescent="0.25">
      <c r="A175" s="51" t="s">
        <v>500</v>
      </c>
      <c r="B175" s="51" t="s">
        <v>501</v>
      </c>
      <c r="C175" s="51">
        <v>323</v>
      </c>
      <c r="D175" s="51" t="s">
        <v>502</v>
      </c>
      <c r="E175" s="52">
        <v>4264.5999999999995</v>
      </c>
      <c r="F175" s="52">
        <v>3212736.41</v>
      </c>
      <c r="G175" s="52">
        <v>3226508.587740927</v>
      </c>
      <c r="H175" s="53">
        <v>-4.2684460203372687E-3</v>
      </c>
      <c r="I175" s="52">
        <v>-13772.177740926854</v>
      </c>
      <c r="J175" s="52">
        <v>753.35000000000014</v>
      </c>
      <c r="K175" s="52">
        <v>756.57941840757098</v>
      </c>
      <c r="L175" s="52">
        <v>753.35</v>
      </c>
      <c r="M175" s="51" t="s">
        <v>6524</v>
      </c>
      <c r="N175" s="54" t="s">
        <v>6526</v>
      </c>
    </row>
    <row r="176" spans="1:14" s="51" customFormat="1" ht="16.5" customHeight="1" x14ac:dyDescent="0.25">
      <c r="A176" s="51" t="s">
        <v>503</v>
      </c>
      <c r="B176" s="51" t="s">
        <v>504</v>
      </c>
      <c r="C176" s="51">
        <v>324</v>
      </c>
      <c r="D176" s="51" t="s">
        <v>505</v>
      </c>
      <c r="E176" s="52">
        <v>61302.100000000006</v>
      </c>
      <c r="F176" s="52">
        <v>46295345.919999994</v>
      </c>
      <c r="G176" s="52">
        <v>45455644.392260402</v>
      </c>
      <c r="H176" s="53">
        <v>1.8472986995704543E-2</v>
      </c>
      <c r="I176" s="52">
        <v>839701.5277395919</v>
      </c>
      <c r="J176" s="52">
        <v>755.19999999999982</v>
      </c>
      <c r="K176" s="52">
        <v>741.50223878562724</v>
      </c>
      <c r="L176" s="52">
        <v>755.2</v>
      </c>
      <c r="M176" s="51" t="s">
        <v>6524</v>
      </c>
      <c r="N176" s="54" t="s">
        <v>6522</v>
      </c>
    </row>
    <row r="177" spans="1:14" s="51" customFormat="1" ht="16.5" customHeight="1" x14ac:dyDescent="0.25">
      <c r="A177" s="51" t="s">
        <v>506</v>
      </c>
      <c r="B177" s="51" t="s">
        <v>507</v>
      </c>
      <c r="C177" s="51">
        <v>325</v>
      </c>
      <c r="D177" s="51" t="s">
        <v>508</v>
      </c>
      <c r="E177" s="52">
        <v>802.00999999999988</v>
      </c>
      <c r="F177" s="52">
        <v>544749.25230000005</v>
      </c>
      <c r="G177" s="52">
        <v>655700.74478935159</v>
      </c>
      <c r="H177" s="53">
        <v>-0.16921056346366581</v>
      </c>
      <c r="I177" s="52">
        <v>-110951.49248935154</v>
      </c>
      <c r="J177" s="52">
        <v>679.23000000000013</v>
      </c>
      <c r="K177" s="52">
        <v>817.57178188470425</v>
      </c>
      <c r="L177" s="52">
        <v>679.23</v>
      </c>
      <c r="M177" s="51" t="s">
        <v>6521</v>
      </c>
      <c r="N177" s="54" t="s">
        <v>6526</v>
      </c>
    </row>
    <row r="178" spans="1:14" s="51" customFormat="1" ht="16.5" customHeight="1" x14ac:dyDescent="0.25">
      <c r="A178" s="51" t="s">
        <v>536</v>
      </c>
      <c r="B178" s="51" t="s">
        <v>537</v>
      </c>
      <c r="C178" s="51">
        <v>338</v>
      </c>
      <c r="D178" s="51" t="s">
        <v>538</v>
      </c>
      <c r="E178" s="52">
        <v>13625.35</v>
      </c>
      <c r="F178" s="52">
        <v>7792337.6649999991</v>
      </c>
      <c r="G178" s="52">
        <v>8303944.6667062547</v>
      </c>
      <c r="H178" s="53">
        <v>-6.1610116907147461E-2</v>
      </c>
      <c r="I178" s="52">
        <v>-511607.0017062556</v>
      </c>
      <c r="J178" s="52">
        <v>571.89999999999986</v>
      </c>
      <c r="K178" s="52">
        <v>609.44817319967956</v>
      </c>
      <c r="L178" s="52">
        <v>571.9</v>
      </c>
      <c r="M178" s="51" t="s">
        <v>6521</v>
      </c>
      <c r="N178" s="54" t="s">
        <v>6522</v>
      </c>
    </row>
    <row r="179" spans="1:14" s="51" customFormat="1" ht="16.5" customHeight="1" x14ac:dyDescent="0.25">
      <c r="A179" s="51" t="s">
        <v>509</v>
      </c>
      <c r="B179" s="51" t="s">
        <v>510</v>
      </c>
      <c r="C179" s="51">
        <v>329</v>
      </c>
      <c r="D179" s="51" t="s">
        <v>511</v>
      </c>
      <c r="E179" s="52">
        <v>29368.05</v>
      </c>
      <c r="F179" s="52">
        <v>102775724.2501</v>
      </c>
      <c r="G179" s="52">
        <v>101657678.20307228</v>
      </c>
      <c r="H179" s="53">
        <v>1.0998146591488123E-2</v>
      </c>
      <c r="I179" s="52">
        <v>1118046.047027722</v>
      </c>
      <c r="J179" s="52">
        <v>3499.5760443781596</v>
      </c>
      <c r="K179" s="52">
        <v>3461.5058951163692</v>
      </c>
      <c r="L179" s="52">
        <v>3512.15</v>
      </c>
      <c r="M179" s="51" t="s">
        <v>6521</v>
      </c>
      <c r="N179" s="54" t="s">
        <v>6522</v>
      </c>
    </row>
    <row r="180" spans="1:14" s="51" customFormat="1" ht="16.5" customHeight="1" x14ac:dyDescent="0.25">
      <c r="A180" s="51" t="s">
        <v>539</v>
      </c>
      <c r="B180" s="51" t="s">
        <v>540</v>
      </c>
      <c r="C180" s="51">
        <v>339</v>
      </c>
      <c r="D180" s="51" t="s">
        <v>541</v>
      </c>
      <c r="E180" s="52">
        <v>9168.7800000000007</v>
      </c>
      <c r="F180" s="52">
        <v>5018898.4841999998</v>
      </c>
      <c r="G180" s="52">
        <v>5503466.6370579833</v>
      </c>
      <c r="H180" s="53">
        <v>-8.8047804195833468E-2</v>
      </c>
      <c r="I180" s="52">
        <v>-484568.15285798348</v>
      </c>
      <c r="J180" s="52">
        <v>547.39</v>
      </c>
      <c r="K180" s="52">
        <v>600.23979603153123</v>
      </c>
      <c r="L180" s="52">
        <v>547.39</v>
      </c>
      <c r="M180" s="51" t="s">
        <v>6521</v>
      </c>
      <c r="N180" s="54" t="s">
        <v>6527</v>
      </c>
    </row>
    <row r="181" spans="1:14" s="51" customFormat="1" ht="16.5" customHeight="1" x14ac:dyDescent="0.25">
      <c r="A181" s="51" t="s">
        <v>512</v>
      </c>
      <c r="B181" s="51" t="s">
        <v>513</v>
      </c>
      <c r="C181" s="51">
        <v>330</v>
      </c>
      <c r="D181" s="51" t="s">
        <v>514</v>
      </c>
      <c r="E181" s="52">
        <v>7455.2100000000009</v>
      </c>
      <c r="F181" s="52">
        <v>17232025.124300003</v>
      </c>
      <c r="G181" s="52">
        <v>16379959.001430035</v>
      </c>
      <c r="H181" s="53">
        <v>5.2018819021194096E-2</v>
      </c>
      <c r="I181" s="52">
        <v>852066.12286996841</v>
      </c>
      <c r="J181" s="52">
        <v>2311.4070729463019</v>
      </c>
      <c r="K181" s="52">
        <v>2197.1157085353775</v>
      </c>
      <c r="L181" s="52">
        <v>2219.83</v>
      </c>
      <c r="M181" s="51" t="s">
        <v>6521</v>
      </c>
      <c r="N181" s="54" t="s">
        <v>6522</v>
      </c>
    </row>
    <row r="182" spans="1:14" s="51" customFormat="1" ht="16.5" customHeight="1" x14ac:dyDescent="0.25">
      <c r="A182" s="51" t="s">
        <v>515</v>
      </c>
      <c r="B182" s="51" t="s">
        <v>516</v>
      </c>
      <c r="C182" s="51">
        <v>331</v>
      </c>
      <c r="D182" s="51" t="s">
        <v>517</v>
      </c>
      <c r="E182" s="52">
        <v>3870.3200000000006</v>
      </c>
      <c r="F182" s="52">
        <v>2622877.1608000007</v>
      </c>
      <c r="G182" s="52">
        <v>3479802.1049825745</v>
      </c>
      <c r="H182" s="53">
        <v>-0.24625680378650872</v>
      </c>
      <c r="I182" s="52">
        <v>-856924.94418257382</v>
      </c>
      <c r="J182" s="52">
        <v>677.69</v>
      </c>
      <c r="K182" s="52">
        <v>899.09932640778379</v>
      </c>
      <c r="L182" s="52">
        <v>677.69</v>
      </c>
      <c r="M182" s="51" t="s">
        <v>6521</v>
      </c>
      <c r="N182" s="54" t="s">
        <v>6527</v>
      </c>
    </row>
    <row r="183" spans="1:14" s="51" customFormat="1" ht="16.5" customHeight="1" x14ac:dyDescent="0.25">
      <c r="A183" s="51" t="s">
        <v>518</v>
      </c>
      <c r="B183" s="51" t="s">
        <v>519</v>
      </c>
      <c r="C183" s="51">
        <v>332</v>
      </c>
      <c r="D183" s="51" t="s">
        <v>520</v>
      </c>
      <c r="E183" s="52">
        <v>3048.4100000000003</v>
      </c>
      <c r="F183" s="52">
        <v>1954731.9443000003</v>
      </c>
      <c r="G183" s="52">
        <v>2365328.6879658559</v>
      </c>
      <c r="H183" s="53">
        <v>-0.17358971958310032</v>
      </c>
      <c r="I183" s="52">
        <v>-410596.74366585561</v>
      </c>
      <c r="J183" s="52">
        <v>641.23</v>
      </c>
      <c r="K183" s="52">
        <v>775.92209970635702</v>
      </c>
      <c r="L183" s="52">
        <v>641.23</v>
      </c>
      <c r="M183" s="51" t="s">
        <v>6521</v>
      </c>
      <c r="N183" s="54" t="s">
        <v>6526</v>
      </c>
    </row>
    <row r="184" spans="1:14" s="51" customFormat="1" ht="16.5" customHeight="1" x14ac:dyDescent="0.25">
      <c r="A184" s="51" t="s">
        <v>542</v>
      </c>
      <c r="B184" s="51" t="s">
        <v>543</v>
      </c>
      <c r="C184" s="51">
        <v>340</v>
      </c>
      <c r="D184" s="51" t="s">
        <v>544</v>
      </c>
      <c r="E184" s="52">
        <v>385.85</v>
      </c>
      <c r="F184" s="52">
        <v>443738.17099999997</v>
      </c>
      <c r="G184" s="52">
        <v>408608.64469518553</v>
      </c>
      <c r="H184" s="53">
        <v>8.5973526896427899E-2</v>
      </c>
      <c r="I184" s="52">
        <v>35129.526304814441</v>
      </c>
      <c r="J184" s="52">
        <v>1150.0276558248022</v>
      </c>
      <c r="K184" s="52">
        <v>1058.9831403270325</v>
      </c>
      <c r="L184" s="52">
        <v>1118.95</v>
      </c>
      <c r="M184" s="51" t="s">
        <v>6524</v>
      </c>
      <c r="N184" s="54" t="s">
        <v>6530</v>
      </c>
    </row>
    <row r="185" spans="1:14" s="51" customFormat="1" ht="16.5" customHeight="1" x14ac:dyDescent="0.25">
      <c r="A185" s="51" t="s">
        <v>545</v>
      </c>
      <c r="B185" s="51" t="s">
        <v>546</v>
      </c>
      <c r="C185" s="51">
        <v>344</v>
      </c>
      <c r="D185" s="51" t="s">
        <v>547</v>
      </c>
      <c r="E185" s="52">
        <v>781.53</v>
      </c>
      <c r="F185" s="52">
        <v>917697.97939999995</v>
      </c>
      <c r="G185" s="52">
        <v>770376.65296140173</v>
      </c>
      <c r="H185" s="53">
        <v>0.19123285456832173</v>
      </c>
      <c r="I185" s="52">
        <v>147321.32643859822</v>
      </c>
      <c r="J185" s="52">
        <v>1174.2325686793854</v>
      </c>
      <c r="K185" s="52">
        <v>985.72883057771526</v>
      </c>
      <c r="L185" s="52">
        <v>1168.98</v>
      </c>
      <c r="M185" s="51" t="s">
        <v>6521</v>
      </c>
      <c r="N185" s="54" t="s">
        <v>6527</v>
      </c>
    </row>
    <row r="186" spans="1:14" s="51" customFormat="1" ht="16.5" customHeight="1" x14ac:dyDescent="0.25">
      <c r="A186" s="51" t="s">
        <v>548</v>
      </c>
      <c r="B186" s="51" t="s">
        <v>549</v>
      </c>
      <c r="C186" s="51">
        <v>345</v>
      </c>
      <c r="D186" s="51" t="s">
        <v>550</v>
      </c>
      <c r="E186" s="52">
        <v>144.45000000000002</v>
      </c>
      <c r="F186" s="52">
        <v>304328.3247</v>
      </c>
      <c r="G186" s="52">
        <v>258551.49072282019</v>
      </c>
      <c r="H186" s="53">
        <v>0.17705113147560536</v>
      </c>
      <c r="I186" s="52">
        <v>45776.833977179806</v>
      </c>
      <c r="J186" s="52">
        <v>2106.8073707165108</v>
      </c>
      <c r="K186" s="52">
        <v>1789.9030164265846</v>
      </c>
      <c r="L186" s="52">
        <v>2061.39</v>
      </c>
      <c r="M186" s="51" t="s">
        <v>6524</v>
      </c>
      <c r="N186" s="54" t="s">
        <v>6527</v>
      </c>
    </row>
    <row r="187" spans="1:14" s="51" customFormat="1" ht="16.5" customHeight="1" x14ac:dyDescent="0.25">
      <c r="A187" s="51" t="s">
        <v>554</v>
      </c>
      <c r="B187" s="51" t="s">
        <v>555</v>
      </c>
      <c r="C187" s="51">
        <v>410</v>
      </c>
      <c r="D187" s="51" t="s">
        <v>556</v>
      </c>
      <c r="E187" s="52">
        <v>10927.750000000002</v>
      </c>
      <c r="F187" s="52">
        <v>26985613.382299997</v>
      </c>
      <c r="G187" s="52">
        <v>31382552.563709404</v>
      </c>
      <c r="H187" s="53">
        <v>-0.14010776123080571</v>
      </c>
      <c r="I187" s="52">
        <v>-4396939.1814094074</v>
      </c>
      <c r="J187" s="52">
        <v>2469.4574255725097</v>
      </c>
      <c r="K187" s="52">
        <v>2871.8219728406489</v>
      </c>
      <c r="L187" s="52">
        <v>2462.9699999999998</v>
      </c>
      <c r="M187" s="51" t="s">
        <v>6523</v>
      </c>
      <c r="N187" s="54" t="s">
        <v>6522</v>
      </c>
    </row>
    <row r="188" spans="1:14" s="51" customFormat="1" ht="16.5" customHeight="1" x14ac:dyDescent="0.25">
      <c r="A188" s="51" t="s">
        <v>557</v>
      </c>
      <c r="B188" s="51" t="s">
        <v>558</v>
      </c>
      <c r="C188" s="51">
        <v>411</v>
      </c>
      <c r="D188" s="51" t="s">
        <v>559</v>
      </c>
      <c r="E188" s="52">
        <v>260.23</v>
      </c>
      <c r="F188" s="52">
        <v>1166481.0608000001</v>
      </c>
      <c r="G188" s="52">
        <v>1312333.9784124279</v>
      </c>
      <c r="H188" s="53">
        <v>-0.11114009086991006</v>
      </c>
      <c r="I188" s="52">
        <v>-145852.91761242785</v>
      </c>
      <c r="J188" s="52">
        <v>4482.5003297083349</v>
      </c>
      <c r="K188" s="52">
        <v>5042.9772832203353</v>
      </c>
      <c r="L188" s="52">
        <v>4305.04</v>
      </c>
      <c r="M188" s="51" t="s">
        <v>6524</v>
      </c>
      <c r="N188" s="54" t="s">
        <v>6522</v>
      </c>
    </row>
    <row r="189" spans="1:14" s="51" customFormat="1" ht="16.5" customHeight="1" x14ac:dyDescent="0.25">
      <c r="A189" s="51" t="s">
        <v>560</v>
      </c>
      <c r="B189" s="51" t="s">
        <v>561</v>
      </c>
      <c r="C189" s="51">
        <v>414</v>
      </c>
      <c r="D189" s="51" t="s">
        <v>562</v>
      </c>
      <c r="E189" s="52">
        <v>6315.4599999999991</v>
      </c>
      <c r="F189" s="52">
        <v>15554788.516199999</v>
      </c>
      <c r="G189" s="52">
        <v>12778827.323046507</v>
      </c>
      <c r="H189" s="53">
        <v>0.21723129384079476</v>
      </c>
      <c r="I189" s="52">
        <v>2775961.1931534912</v>
      </c>
      <c r="J189" s="52">
        <v>2462.9700000000003</v>
      </c>
      <c r="K189" s="52">
        <v>2023.4198812195009</v>
      </c>
      <c r="L189" s="52">
        <v>2462.9699999999998</v>
      </c>
      <c r="M189" s="51" t="s">
        <v>6523</v>
      </c>
      <c r="N189" s="54" t="s">
        <v>6526</v>
      </c>
    </row>
    <row r="190" spans="1:14" s="51" customFormat="1" ht="16.5" customHeight="1" x14ac:dyDescent="0.25">
      <c r="A190" s="51" t="s">
        <v>563</v>
      </c>
      <c r="B190" s="51" t="s">
        <v>564</v>
      </c>
      <c r="C190" s="51">
        <v>415</v>
      </c>
      <c r="D190" s="51" t="s">
        <v>565</v>
      </c>
      <c r="E190" s="52">
        <v>3186.04</v>
      </c>
      <c r="F190" s="52">
        <v>7127927.0286999987</v>
      </c>
      <c r="G190" s="52">
        <v>8209017.7997506708</v>
      </c>
      <c r="H190" s="53">
        <v>-0.13169550821092235</v>
      </c>
      <c r="I190" s="52">
        <v>-1081090.771050672</v>
      </c>
      <c r="J190" s="52">
        <v>2237.2371435073001</v>
      </c>
      <c r="K190" s="52">
        <v>2576.5582979970968</v>
      </c>
      <c r="L190" s="52">
        <v>2210.62</v>
      </c>
      <c r="M190" s="51" t="s">
        <v>6523</v>
      </c>
      <c r="N190" s="54" t="s">
        <v>6522</v>
      </c>
    </row>
    <row r="191" spans="1:14" s="51" customFormat="1" ht="16.5" customHeight="1" x14ac:dyDescent="0.25">
      <c r="A191" s="51" t="s">
        <v>566</v>
      </c>
      <c r="B191" s="51" t="s">
        <v>567</v>
      </c>
      <c r="C191" s="51">
        <v>416</v>
      </c>
      <c r="D191" s="51" t="s">
        <v>568</v>
      </c>
      <c r="E191" s="52">
        <v>391.82</v>
      </c>
      <c r="F191" s="52">
        <v>1942724.2444000002</v>
      </c>
      <c r="G191" s="52">
        <v>1949469.3997076</v>
      </c>
      <c r="H191" s="53">
        <v>-3.4599954780575315E-3</v>
      </c>
      <c r="I191" s="52">
        <v>-6745.155307599809</v>
      </c>
      <c r="J191" s="52">
        <v>4958.2059221070904</v>
      </c>
      <c r="K191" s="52">
        <v>4975.4208557694865</v>
      </c>
      <c r="L191" s="52">
        <v>4839.32</v>
      </c>
      <c r="M191" s="51" t="s">
        <v>6521</v>
      </c>
      <c r="N191" s="54" t="s">
        <v>6526</v>
      </c>
    </row>
    <row r="192" spans="1:14" s="51" customFormat="1" ht="16.5" customHeight="1" x14ac:dyDescent="0.25">
      <c r="A192" s="51" t="s">
        <v>569</v>
      </c>
      <c r="B192" s="51" t="s">
        <v>570</v>
      </c>
      <c r="C192" s="51">
        <v>417</v>
      </c>
      <c r="D192" s="51" t="s">
        <v>571</v>
      </c>
      <c r="E192" s="52">
        <v>120.47000000000001</v>
      </c>
      <c r="F192" s="52">
        <v>1160950.8833999997</v>
      </c>
      <c r="G192" s="52">
        <v>916360.41084640787</v>
      </c>
      <c r="H192" s="53">
        <v>0.26691514567687702</v>
      </c>
      <c r="I192" s="52">
        <v>244590.47255359183</v>
      </c>
      <c r="J192" s="52">
        <v>9636.8463800116169</v>
      </c>
      <c r="K192" s="52">
        <v>7606.5444579265195</v>
      </c>
      <c r="L192" s="52">
        <v>9537.31</v>
      </c>
      <c r="M192" s="51" t="s">
        <v>6525</v>
      </c>
      <c r="N192" s="54" t="s">
        <v>6522</v>
      </c>
    </row>
    <row r="193" spans="1:14" s="51" customFormat="1" ht="16.5" customHeight="1" x14ac:dyDescent="0.25">
      <c r="A193" s="51" t="s">
        <v>572</v>
      </c>
      <c r="B193" s="51" t="s">
        <v>573</v>
      </c>
      <c r="C193" s="51">
        <v>419</v>
      </c>
      <c r="D193" s="51" t="s">
        <v>574</v>
      </c>
      <c r="E193" s="52">
        <v>436.35999999999996</v>
      </c>
      <c r="F193" s="52">
        <v>964626.14319999993</v>
      </c>
      <c r="G193" s="52">
        <v>684534.89991111646</v>
      </c>
      <c r="H193" s="53">
        <v>0.40917014358983295</v>
      </c>
      <c r="I193" s="52">
        <v>280091.24328888347</v>
      </c>
      <c r="J193" s="52">
        <v>2210.62</v>
      </c>
      <c r="K193" s="52">
        <v>1568.7388851203514</v>
      </c>
      <c r="L193" s="52">
        <v>2210.62</v>
      </c>
      <c r="M193" s="51" t="s">
        <v>6523</v>
      </c>
      <c r="N193" s="54" t="s">
        <v>6522</v>
      </c>
    </row>
    <row r="194" spans="1:14" s="51" customFormat="1" ht="16.5" customHeight="1" x14ac:dyDescent="0.25">
      <c r="A194" s="51" t="s">
        <v>575</v>
      </c>
      <c r="B194" s="51" t="s">
        <v>576</v>
      </c>
      <c r="C194" s="51">
        <v>420</v>
      </c>
      <c r="D194" s="51" t="s">
        <v>577</v>
      </c>
      <c r="E194" s="52">
        <v>21216.289999999997</v>
      </c>
      <c r="F194" s="52">
        <v>26882149.167842396</v>
      </c>
      <c r="G194" s="52">
        <v>34704088.82474149</v>
      </c>
      <c r="H194" s="53">
        <v>-0.2253895699841173</v>
      </c>
      <c r="I194" s="52">
        <v>-7821939.6568990946</v>
      </c>
      <c r="J194" s="52">
        <v>1267.0523059329601</v>
      </c>
      <c r="K194" s="52">
        <v>1635.7284343653623</v>
      </c>
      <c r="L194" s="52">
        <v>1265.74</v>
      </c>
      <c r="M194" s="51" t="s">
        <v>6523</v>
      </c>
      <c r="N194" s="54" t="s">
        <v>6522</v>
      </c>
    </row>
    <row r="195" spans="1:14" s="51" customFormat="1" ht="16.5" customHeight="1" x14ac:dyDescent="0.25">
      <c r="A195" s="51" t="s">
        <v>578</v>
      </c>
      <c r="B195" s="51" t="s">
        <v>579</v>
      </c>
      <c r="C195" s="51">
        <v>421</v>
      </c>
      <c r="D195" s="51" t="s">
        <v>580</v>
      </c>
      <c r="E195" s="52">
        <v>286.03000000000003</v>
      </c>
      <c r="F195" s="52">
        <v>1081357.4122146443</v>
      </c>
      <c r="G195" s="52">
        <v>1173163.5114324638</v>
      </c>
      <c r="H195" s="53">
        <v>-7.825516078804895E-2</v>
      </c>
      <c r="I195" s="52">
        <v>-91806.099217819516</v>
      </c>
      <c r="J195" s="52">
        <v>3780.5734091341615</v>
      </c>
      <c r="K195" s="52">
        <v>4101.5400882161439</v>
      </c>
      <c r="L195" s="52">
        <v>3663.97</v>
      </c>
      <c r="M195" s="51" t="s">
        <v>6524</v>
      </c>
      <c r="N195" s="54" t="s">
        <v>6522</v>
      </c>
    </row>
    <row r="196" spans="1:14" s="51" customFormat="1" ht="16.5" customHeight="1" x14ac:dyDescent="0.25">
      <c r="A196" s="51" t="s">
        <v>581</v>
      </c>
      <c r="B196" s="51" t="s">
        <v>582</v>
      </c>
      <c r="C196" s="51">
        <v>424</v>
      </c>
      <c r="D196" s="51" t="s">
        <v>583</v>
      </c>
      <c r="E196" s="52">
        <v>190164.15</v>
      </c>
      <c r="F196" s="52">
        <v>239615530.92313349</v>
      </c>
      <c r="G196" s="52">
        <v>247891752.23463926</v>
      </c>
      <c r="H196" s="53">
        <v>-3.3386432734849536E-2</v>
      </c>
      <c r="I196" s="52">
        <v>-8276221.3115057647</v>
      </c>
      <c r="J196" s="52">
        <v>1260.0457600611551</v>
      </c>
      <c r="K196" s="52">
        <v>1303.5672193451776</v>
      </c>
      <c r="L196" s="52">
        <v>1265.74</v>
      </c>
      <c r="M196" s="51" t="s">
        <v>6521</v>
      </c>
      <c r="N196" s="54" t="s">
        <v>6522</v>
      </c>
    </row>
    <row r="197" spans="1:14" s="51" customFormat="1" ht="16.5" customHeight="1" x14ac:dyDescent="0.25">
      <c r="A197" s="51" t="s">
        <v>584</v>
      </c>
      <c r="B197" s="51" t="s">
        <v>585</v>
      </c>
      <c r="C197" s="51">
        <v>425</v>
      </c>
      <c r="D197" s="51" t="s">
        <v>586</v>
      </c>
      <c r="E197" s="52">
        <v>430.93</v>
      </c>
      <c r="F197" s="52">
        <v>485325.52560000005</v>
      </c>
      <c r="G197" s="52">
        <v>705169.93748444295</v>
      </c>
      <c r="H197" s="53">
        <v>-0.31176089648503058</v>
      </c>
      <c r="I197" s="52">
        <v>-219844.4118844429</v>
      </c>
      <c r="J197" s="52">
        <v>1126.2282171118279</v>
      </c>
      <c r="K197" s="52">
        <v>1636.3909161219756</v>
      </c>
      <c r="L197" s="52">
        <v>1106.82</v>
      </c>
      <c r="M197" s="51" t="s">
        <v>6524</v>
      </c>
      <c r="N197" s="54" t="s">
        <v>6527</v>
      </c>
    </row>
    <row r="198" spans="1:14" s="51" customFormat="1" ht="16.5" customHeight="1" x14ac:dyDescent="0.25">
      <c r="A198" s="51" t="s">
        <v>587</v>
      </c>
      <c r="B198" s="51" t="s">
        <v>588</v>
      </c>
      <c r="C198" s="51">
        <v>429</v>
      </c>
      <c r="D198" s="51" t="s">
        <v>589</v>
      </c>
      <c r="E198" s="52">
        <v>500.59000000000003</v>
      </c>
      <c r="F198" s="52">
        <v>554063.02379999997</v>
      </c>
      <c r="G198" s="52">
        <v>405636.19577252859</v>
      </c>
      <c r="H198" s="53">
        <v>0.36591120214209316</v>
      </c>
      <c r="I198" s="52">
        <v>148426.82802747138</v>
      </c>
      <c r="J198" s="52">
        <v>1106.82</v>
      </c>
      <c r="K198" s="52">
        <v>810.31621840733646</v>
      </c>
      <c r="L198" s="52">
        <v>1106.82</v>
      </c>
      <c r="M198" s="51" t="s">
        <v>6525</v>
      </c>
      <c r="N198" s="54" t="s">
        <v>6526</v>
      </c>
    </row>
    <row r="199" spans="1:14" s="51" customFormat="1" ht="16.5" customHeight="1" x14ac:dyDescent="0.25">
      <c r="A199" s="51" t="s">
        <v>590</v>
      </c>
      <c r="B199" s="51" t="s">
        <v>591</v>
      </c>
      <c r="C199" s="51">
        <v>430</v>
      </c>
      <c r="D199" s="51" t="s">
        <v>592</v>
      </c>
      <c r="E199" s="52">
        <v>716.35</v>
      </c>
      <c r="F199" s="52">
        <v>675669.32199999993</v>
      </c>
      <c r="G199" s="52">
        <v>1152815.1713756607</v>
      </c>
      <c r="H199" s="53">
        <v>-0.41389622657921821</v>
      </c>
      <c r="I199" s="52">
        <v>-477145.84937566076</v>
      </c>
      <c r="J199" s="52">
        <v>943.21117051720512</v>
      </c>
      <c r="K199" s="52">
        <v>1609.2903906968111</v>
      </c>
      <c r="L199" s="52">
        <v>875.43</v>
      </c>
      <c r="M199" s="51" t="s">
        <v>6524</v>
      </c>
      <c r="N199" s="54" t="s">
        <v>6522</v>
      </c>
    </row>
    <row r="200" spans="1:14" s="51" customFormat="1" ht="16.5" customHeight="1" x14ac:dyDescent="0.25">
      <c r="A200" s="51" t="s">
        <v>593</v>
      </c>
      <c r="B200" s="51" t="s">
        <v>594</v>
      </c>
      <c r="C200" s="51">
        <v>434</v>
      </c>
      <c r="D200" s="51" t="s">
        <v>595</v>
      </c>
      <c r="E200" s="52">
        <v>3175.3500000000004</v>
      </c>
      <c r="F200" s="52">
        <v>2779796.6505000005</v>
      </c>
      <c r="G200" s="52">
        <v>2462762.7364500654</v>
      </c>
      <c r="H200" s="53">
        <v>0.12873100171513951</v>
      </c>
      <c r="I200" s="52">
        <v>317033.91404993506</v>
      </c>
      <c r="J200" s="52">
        <v>875.43000000000006</v>
      </c>
      <c r="K200" s="52">
        <v>775.58780495065582</v>
      </c>
      <c r="L200" s="52">
        <v>875.43</v>
      </c>
      <c r="M200" s="51" t="s">
        <v>6523</v>
      </c>
      <c r="N200" s="54" t="s">
        <v>6522</v>
      </c>
    </row>
    <row r="201" spans="1:14" s="51" customFormat="1" ht="16.5" customHeight="1" x14ac:dyDescent="0.25">
      <c r="A201" s="51" t="s">
        <v>596</v>
      </c>
      <c r="B201" s="51" t="s">
        <v>597</v>
      </c>
      <c r="C201" s="51">
        <v>435</v>
      </c>
      <c r="D201" s="51" t="s">
        <v>598</v>
      </c>
      <c r="E201" s="52">
        <v>5570.1200000000008</v>
      </c>
      <c r="F201" s="52">
        <v>6510223.4109000005</v>
      </c>
      <c r="G201" s="52">
        <v>9412552.3628290445</v>
      </c>
      <c r="H201" s="53">
        <v>-0.3083466460585742</v>
      </c>
      <c r="I201" s="52">
        <v>-2902328.951929044</v>
      </c>
      <c r="J201" s="52">
        <v>1168.7761504060952</v>
      </c>
      <c r="K201" s="52">
        <v>1689.8293686364104</v>
      </c>
      <c r="L201" s="52">
        <v>1146.6300000000001</v>
      </c>
      <c r="M201" s="51" t="s">
        <v>6523</v>
      </c>
      <c r="N201" s="54" t="s">
        <v>6522</v>
      </c>
    </row>
    <row r="202" spans="1:14" s="51" customFormat="1" ht="16.5" customHeight="1" x14ac:dyDescent="0.25">
      <c r="A202" s="51" t="s">
        <v>599</v>
      </c>
      <c r="B202" s="51" t="s">
        <v>600</v>
      </c>
      <c r="C202" s="51">
        <v>436</v>
      </c>
      <c r="D202" s="51" t="s">
        <v>601</v>
      </c>
      <c r="E202" s="52">
        <v>599.54999999999995</v>
      </c>
      <c r="F202" s="52">
        <v>2212370.3507999997</v>
      </c>
      <c r="G202" s="52">
        <v>2357567.381507609</v>
      </c>
      <c r="H202" s="53">
        <v>-6.1587648288024432E-2</v>
      </c>
      <c r="I202" s="52">
        <v>-145197.03070760937</v>
      </c>
      <c r="J202" s="52">
        <v>3690.0514565924441</v>
      </c>
      <c r="K202" s="52">
        <v>3932.228140284562</v>
      </c>
      <c r="L202" s="52">
        <v>3636.39</v>
      </c>
      <c r="M202" s="51" t="s">
        <v>6524</v>
      </c>
      <c r="N202" s="54" t="s">
        <v>6522</v>
      </c>
    </row>
    <row r="203" spans="1:14" s="51" customFormat="1" ht="16.5" customHeight="1" x14ac:dyDescent="0.25">
      <c r="A203" s="51" t="s">
        <v>602</v>
      </c>
      <c r="B203" s="51" t="s">
        <v>603</v>
      </c>
      <c r="C203" s="51">
        <v>437</v>
      </c>
      <c r="D203" s="51" t="s">
        <v>604</v>
      </c>
      <c r="E203" s="52">
        <v>229.10999999999999</v>
      </c>
      <c r="F203" s="52">
        <v>1806257.5947000002</v>
      </c>
      <c r="G203" s="52">
        <v>1178125.47349235</v>
      </c>
      <c r="H203" s="53">
        <v>0.53316232892041704</v>
      </c>
      <c r="I203" s="52">
        <v>628132.12120765029</v>
      </c>
      <c r="J203" s="52">
        <v>7883.8007712452554</v>
      </c>
      <c r="K203" s="52">
        <v>5142.1826785925978</v>
      </c>
      <c r="L203" s="52">
        <v>7710.39</v>
      </c>
      <c r="M203" s="51" t="s">
        <v>6525</v>
      </c>
      <c r="N203" s="54" t="s">
        <v>6522</v>
      </c>
    </row>
    <row r="204" spans="1:14" s="51" customFormat="1" ht="16.5" customHeight="1" x14ac:dyDescent="0.25">
      <c r="A204" s="51" t="s">
        <v>605</v>
      </c>
      <c r="B204" s="51" t="s">
        <v>606</v>
      </c>
      <c r="C204" s="51">
        <v>439</v>
      </c>
      <c r="D204" s="51" t="s">
        <v>607</v>
      </c>
      <c r="E204" s="52">
        <v>18837.810000000001</v>
      </c>
      <c r="F204" s="52">
        <v>21599998.080300003</v>
      </c>
      <c r="G204" s="52">
        <v>19591380.521072805</v>
      </c>
      <c r="H204" s="53">
        <v>0.10252557531954909</v>
      </c>
      <c r="I204" s="52">
        <v>2008617.5592271984</v>
      </c>
      <c r="J204" s="52">
        <v>1146.6300000000001</v>
      </c>
      <c r="K204" s="52">
        <v>1040.0030853412793</v>
      </c>
      <c r="L204" s="52">
        <v>1146.6300000000001</v>
      </c>
      <c r="M204" s="51" t="s">
        <v>6523</v>
      </c>
      <c r="N204" s="54" t="s">
        <v>6522</v>
      </c>
    </row>
    <row r="205" spans="1:14" s="51" customFormat="1" ht="16.5" customHeight="1" x14ac:dyDescent="0.25">
      <c r="A205" s="51" t="s">
        <v>608</v>
      </c>
      <c r="B205" s="51" t="s">
        <v>609</v>
      </c>
      <c r="C205" s="51">
        <v>440</v>
      </c>
      <c r="D205" s="51" t="s">
        <v>610</v>
      </c>
      <c r="E205" s="52">
        <v>2972.01</v>
      </c>
      <c r="F205" s="52">
        <v>9881485.8816</v>
      </c>
      <c r="G205" s="52">
        <v>8710133.9001662526</v>
      </c>
      <c r="H205" s="53">
        <v>0.13448151255302632</v>
      </c>
      <c r="I205" s="52">
        <v>1171351.9814337473</v>
      </c>
      <c r="J205" s="52">
        <v>3324.8494727810471</v>
      </c>
      <c r="K205" s="52">
        <v>2930.7215992430215</v>
      </c>
      <c r="L205" s="52">
        <v>3322.96</v>
      </c>
      <c r="M205" s="51" t="s">
        <v>6524</v>
      </c>
      <c r="N205" s="54" t="s">
        <v>6526</v>
      </c>
    </row>
    <row r="206" spans="1:14" s="51" customFormat="1" ht="16.5" customHeight="1" x14ac:dyDescent="0.25">
      <c r="A206" s="51" t="s">
        <v>642</v>
      </c>
      <c r="B206" s="51" t="s">
        <v>609</v>
      </c>
      <c r="C206" s="51">
        <v>460</v>
      </c>
      <c r="D206" s="51" t="s">
        <v>610</v>
      </c>
      <c r="E206" s="52">
        <v>830.86</v>
      </c>
      <c r="F206" s="52">
        <v>1996561.7508</v>
      </c>
      <c r="G206" s="52">
        <v>2716361.4893150963</v>
      </c>
      <c r="H206" s="53">
        <v>-0.26498672630518949</v>
      </c>
      <c r="I206" s="52">
        <v>-719799.73851509625</v>
      </c>
      <c r="J206" s="52">
        <v>2403.0062234311436</v>
      </c>
      <c r="K206" s="52">
        <v>3269.3371799281422</v>
      </c>
      <c r="L206" s="52">
        <v>2374.38</v>
      </c>
      <c r="M206" s="51" t="s">
        <v>6521</v>
      </c>
      <c r="N206" s="54" t="s">
        <v>6528</v>
      </c>
    </row>
    <row r="207" spans="1:14" s="51" customFormat="1" ht="16.5" customHeight="1" x14ac:dyDescent="0.25">
      <c r="A207" s="51" t="s">
        <v>611</v>
      </c>
      <c r="B207" s="51" t="s">
        <v>612</v>
      </c>
      <c r="C207" s="51">
        <v>441</v>
      </c>
      <c r="D207" s="51" t="s">
        <v>613</v>
      </c>
      <c r="E207" s="52">
        <v>211.36</v>
      </c>
      <c r="F207" s="52">
        <v>923043.75119999994</v>
      </c>
      <c r="G207" s="52">
        <v>962431.17221457674</v>
      </c>
      <c r="H207" s="53">
        <v>-4.0924922375431216E-2</v>
      </c>
      <c r="I207" s="52">
        <v>-39387.421014576801</v>
      </c>
      <c r="J207" s="52">
        <v>4367.1638493565479</v>
      </c>
      <c r="K207" s="52">
        <v>4553.5161440886486</v>
      </c>
      <c r="L207" s="52">
        <v>4336.92</v>
      </c>
      <c r="M207" s="51" t="s">
        <v>6524</v>
      </c>
      <c r="N207" s="54" t="s">
        <v>6526</v>
      </c>
    </row>
    <row r="208" spans="1:14" s="51" customFormat="1" ht="16.5" customHeight="1" x14ac:dyDescent="0.25">
      <c r="A208" s="51" t="s">
        <v>643</v>
      </c>
      <c r="B208" s="51" t="s">
        <v>612</v>
      </c>
      <c r="C208" s="51">
        <v>461</v>
      </c>
      <c r="D208" s="51" t="s">
        <v>613</v>
      </c>
      <c r="E208" s="52">
        <v>203.81</v>
      </c>
      <c r="F208" s="52">
        <v>744337.27729999996</v>
      </c>
      <c r="G208" s="52">
        <v>1337339.6909028748</v>
      </c>
      <c r="H208" s="53">
        <v>-0.44341943758696234</v>
      </c>
      <c r="I208" s="52">
        <v>-593002.41360287485</v>
      </c>
      <c r="J208" s="52">
        <v>3652.113622000883</v>
      </c>
      <c r="K208" s="52">
        <v>6561.6981056026434</v>
      </c>
      <c r="L208" s="52">
        <v>3388.33</v>
      </c>
      <c r="M208" s="51" t="s">
        <v>6524</v>
      </c>
      <c r="N208" s="54" t="s">
        <v>6528</v>
      </c>
    </row>
    <row r="209" spans="1:14" s="51" customFormat="1" ht="16.5" customHeight="1" x14ac:dyDescent="0.25">
      <c r="A209" s="51" t="s">
        <v>614</v>
      </c>
      <c r="B209" s="51" t="s">
        <v>615</v>
      </c>
      <c r="C209" s="51">
        <v>444</v>
      </c>
      <c r="D209" s="51" t="s">
        <v>616</v>
      </c>
      <c r="E209" s="52">
        <v>965.15000000000009</v>
      </c>
      <c r="F209" s="52">
        <v>3207154.844</v>
      </c>
      <c r="G209" s="52">
        <v>1168315.1362163348</v>
      </c>
      <c r="H209" s="53">
        <v>1.74511109595531</v>
      </c>
      <c r="I209" s="52">
        <v>2038839.7077836653</v>
      </c>
      <c r="J209" s="52">
        <v>3322.9599999999996</v>
      </c>
      <c r="K209" s="52">
        <v>1210.501099535134</v>
      </c>
      <c r="L209" s="52">
        <v>3322.96</v>
      </c>
      <c r="M209" s="51" t="s">
        <v>6525</v>
      </c>
      <c r="N209" s="54" t="s">
        <v>6527</v>
      </c>
    </row>
    <row r="210" spans="1:14" s="51" customFormat="1" ht="16.5" customHeight="1" x14ac:dyDescent="0.25">
      <c r="A210" s="51" t="s">
        <v>644</v>
      </c>
      <c r="B210" s="51" t="s">
        <v>615</v>
      </c>
      <c r="C210" s="51">
        <v>464</v>
      </c>
      <c r="D210" s="51" t="s">
        <v>616</v>
      </c>
      <c r="E210" s="52">
        <v>920.37</v>
      </c>
      <c r="F210" s="52">
        <v>2185308.1206</v>
      </c>
      <c r="G210" s="52">
        <v>1447555.1953018405</v>
      </c>
      <c r="H210" s="53">
        <v>0.50965443507273323</v>
      </c>
      <c r="I210" s="52">
        <v>737752.92529815948</v>
      </c>
      <c r="J210" s="52">
        <v>2374.38</v>
      </c>
      <c r="K210" s="52">
        <v>1572.7970221778639</v>
      </c>
      <c r="L210" s="52">
        <v>2374.38</v>
      </c>
      <c r="M210" s="51" t="s">
        <v>6523</v>
      </c>
      <c r="N210" s="54" t="s">
        <v>6522</v>
      </c>
    </row>
    <row r="211" spans="1:14" s="51" customFormat="1" ht="16.5" customHeight="1" x14ac:dyDescent="0.25">
      <c r="A211" s="51" t="s">
        <v>617</v>
      </c>
      <c r="B211" s="51" t="s">
        <v>618</v>
      </c>
      <c r="C211" s="51">
        <v>445</v>
      </c>
      <c r="D211" s="51" t="s">
        <v>619</v>
      </c>
      <c r="E211" s="52">
        <v>1718.6399999999999</v>
      </c>
      <c r="F211" s="52">
        <v>3207902.7960000001</v>
      </c>
      <c r="G211" s="52">
        <v>5006750.8280534791</v>
      </c>
      <c r="H211" s="53">
        <v>-0.35928451281703466</v>
      </c>
      <c r="I211" s="52">
        <v>-1798848.032053479</v>
      </c>
      <c r="J211" s="52">
        <v>1866.5356304985339</v>
      </c>
      <c r="K211" s="52">
        <v>2913.2051087217101</v>
      </c>
      <c r="L211" s="52">
        <v>1833.07</v>
      </c>
      <c r="M211" s="51" t="s">
        <v>6521</v>
      </c>
      <c r="N211" s="54" t="s">
        <v>6527</v>
      </c>
    </row>
    <row r="212" spans="1:14" s="51" customFormat="1" ht="16.5" customHeight="1" x14ac:dyDescent="0.25">
      <c r="A212" s="51" t="s">
        <v>620</v>
      </c>
      <c r="B212" s="51" t="s">
        <v>621</v>
      </c>
      <c r="C212" s="51">
        <v>446</v>
      </c>
      <c r="D212" s="51" t="s">
        <v>622</v>
      </c>
      <c r="E212" s="52">
        <v>538.21999999999991</v>
      </c>
      <c r="F212" s="52">
        <v>2583093.5373</v>
      </c>
      <c r="G212" s="52">
        <v>2587514.8264829107</v>
      </c>
      <c r="H212" s="53">
        <v>-1.708701004399793E-3</v>
      </c>
      <c r="I212" s="52">
        <v>-4421.2891829106957</v>
      </c>
      <c r="J212" s="52">
        <v>4799.3265528965858</v>
      </c>
      <c r="K212" s="52">
        <v>4807.5412033794937</v>
      </c>
      <c r="L212" s="52">
        <v>4991.8900000000003</v>
      </c>
      <c r="M212" s="51" t="s">
        <v>6521</v>
      </c>
      <c r="N212" s="54" t="s">
        <v>6526</v>
      </c>
    </row>
    <row r="213" spans="1:14" s="51" customFormat="1" ht="16.5" customHeight="1" x14ac:dyDescent="0.25">
      <c r="A213" s="51" t="s">
        <v>623</v>
      </c>
      <c r="B213" s="51" t="s">
        <v>624</v>
      </c>
      <c r="C213" s="51">
        <v>447</v>
      </c>
      <c r="D213" s="51" t="s">
        <v>625</v>
      </c>
      <c r="E213" s="52">
        <v>135.74</v>
      </c>
      <c r="F213" s="52">
        <v>1283820.4835000001</v>
      </c>
      <c r="G213" s="52">
        <v>945386.20542281691</v>
      </c>
      <c r="H213" s="53">
        <v>0.35798520872834283</v>
      </c>
      <c r="I213" s="52">
        <v>338434.27807718317</v>
      </c>
      <c r="J213" s="52">
        <v>9457.9378480919404</v>
      </c>
      <c r="K213" s="52">
        <v>6964.6839945691536</v>
      </c>
      <c r="L213" s="52">
        <v>9376.4500000000007</v>
      </c>
      <c r="M213" s="51" t="s">
        <v>6524</v>
      </c>
      <c r="N213" s="54" t="s">
        <v>6528</v>
      </c>
    </row>
    <row r="214" spans="1:14" s="51" customFormat="1" ht="16.5" customHeight="1" x14ac:dyDescent="0.25">
      <c r="A214" s="51" t="s">
        <v>626</v>
      </c>
      <c r="B214" s="51" t="s">
        <v>627</v>
      </c>
      <c r="C214" s="51">
        <v>449</v>
      </c>
      <c r="D214" s="51" t="s">
        <v>628</v>
      </c>
      <c r="E214" s="52">
        <v>563.05999999999995</v>
      </c>
      <c r="F214" s="52">
        <v>1032128.3942</v>
      </c>
      <c r="G214" s="52">
        <v>545839.26642319269</v>
      </c>
      <c r="H214" s="53">
        <v>0.8909016952250266</v>
      </c>
      <c r="I214" s="52">
        <v>486289.12777680729</v>
      </c>
      <c r="J214" s="52">
        <v>1833.0700000000002</v>
      </c>
      <c r="K214" s="52">
        <v>969.41581078960098</v>
      </c>
      <c r="L214" s="52">
        <v>1833.07</v>
      </c>
      <c r="M214" s="51" t="s">
        <v>6525</v>
      </c>
      <c r="N214" s="54" t="s">
        <v>6527</v>
      </c>
    </row>
    <row r="215" spans="1:14" s="51" customFormat="1" ht="16.5" customHeight="1" x14ac:dyDescent="0.25">
      <c r="A215" s="51" t="s">
        <v>629</v>
      </c>
      <c r="B215" s="51" t="s">
        <v>630</v>
      </c>
      <c r="C215" s="51">
        <v>450</v>
      </c>
      <c r="D215" s="51" t="s">
        <v>631</v>
      </c>
      <c r="E215" s="52">
        <v>3838.25</v>
      </c>
      <c r="F215" s="52">
        <v>4460921.0352000007</v>
      </c>
      <c r="G215" s="52">
        <v>6627049.2926007891</v>
      </c>
      <c r="H215" s="53">
        <v>-0.32686164864041478</v>
      </c>
      <c r="I215" s="52">
        <v>-2166128.2574007884</v>
      </c>
      <c r="J215" s="52">
        <v>1162.2278473783626</v>
      </c>
      <c r="K215" s="52">
        <v>1726.5809399077154</v>
      </c>
      <c r="L215" s="52">
        <v>1113.48</v>
      </c>
      <c r="M215" s="51" t="s">
        <v>6523</v>
      </c>
      <c r="N215" s="54" t="s">
        <v>6522</v>
      </c>
    </row>
    <row r="216" spans="1:14" s="51" customFormat="1" ht="16.5" customHeight="1" x14ac:dyDescent="0.25">
      <c r="A216" s="51" t="s">
        <v>632</v>
      </c>
      <c r="B216" s="51" t="s">
        <v>633</v>
      </c>
      <c r="C216" s="51">
        <v>451</v>
      </c>
      <c r="D216" s="51" t="s">
        <v>634</v>
      </c>
      <c r="E216" s="52">
        <v>250.53</v>
      </c>
      <c r="F216" s="52">
        <v>971826.01439999999</v>
      </c>
      <c r="G216" s="52">
        <v>995879.12024302827</v>
      </c>
      <c r="H216" s="53">
        <v>-2.4152635951598778E-2</v>
      </c>
      <c r="I216" s="52">
        <v>-24053.105843028286</v>
      </c>
      <c r="J216" s="52">
        <v>3879.0804071368698</v>
      </c>
      <c r="K216" s="52">
        <v>3975.0892916737648</v>
      </c>
      <c r="L216" s="52">
        <v>3736.78</v>
      </c>
      <c r="M216" s="51" t="s">
        <v>6524</v>
      </c>
      <c r="N216" s="54" t="s">
        <v>6526</v>
      </c>
    </row>
    <row r="217" spans="1:14" s="51" customFormat="1" ht="16.5" customHeight="1" x14ac:dyDescent="0.25">
      <c r="A217" s="51" t="s">
        <v>551</v>
      </c>
      <c r="B217" s="51" t="s">
        <v>552</v>
      </c>
      <c r="C217" s="51">
        <v>399</v>
      </c>
      <c r="D217" s="51" t="s">
        <v>553</v>
      </c>
      <c r="E217" s="52">
        <v>552.26</v>
      </c>
      <c r="F217" s="52">
        <v>79100.199799999988</v>
      </c>
      <c r="G217" s="52">
        <v>293097.42842375027</v>
      </c>
      <c r="H217" s="53">
        <v>-0.73012318727805547</v>
      </c>
      <c r="I217" s="52">
        <v>-213997.22862375027</v>
      </c>
      <c r="J217" s="52">
        <v>143.22999999999999</v>
      </c>
      <c r="K217" s="52">
        <v>530.72362369853022</v>
      </c>
      <c r="L217" s="52">
        <v>143.22999999999999</v>
      </c>
      <c r="M217" s="51" t="s">
        <v>6525</v>
      </c>
      <c r="N217" s="54" t="s">
        <v>6526</v>
      </c>
    </row>
    <row r="218" spans="1:14" s="51" customFormat="1" ht="16.5" customHeight="1" x14ac:dyDescent="0.25">
      <c r="A218" s="51" t="s">
        <v>635</v>
      </c>
      <c r="B218" s="51" t="s">
        <v>552</v>
      </c>
      <c r="C218" s="51">
        <v>454</v>
      </c>
      <c r="D218" s="51" t="s">
        <v>553</v>
      </c>
      <c r="E218" s="52">
        <v>6264.99</v>
      </c>
      <c r="F218" s="52">
        <v>6975941.065200001</v>
      </c>
      <c r="G218" s="52">
        <v>5798204.5954941399</v>
      </c>
      <c r="H218" s="53">
        <v>0.20312088859732458</v>
      </c>
      <c r="I218" s="52">
        <v>1177736.4697058611</v>
      </c>
      <c r="J218" s="52">
        <v>1113.4800000000002</v>
      </c>
      <c r="K218" s="52">
        <v>925.49303278922071</v>
      </c>
      <c r="L218" s="52">
        <v>1113.48</v>
      </c>
      <c r="M218" s="51" t="s">
        <v>6525</v>
      </c>
      <c r="N218" s="54" t="s">
        <v>6527</v>
      </c>
    </row>
    <row r="219" spans="1:14" s="51" customFormat="1" ht="16.5" customHeight="1" x14ac:dyDescent="0.25">
      <c r="A219" s="51" t="s">
        <v>636</v>
      </c>
      <c r="B219" s="51" t="s">
        <v>637</v>
      </c>
      <c r="C219" s="51">
        <v>455</v>
      </c>
      <c r="D219" s="51" t="s">
        <v>638</v>
      </c>
      <c r="E219" s="52">
        <v>514.82999999999993</v>
      </c>
      <c r="F219" s="52">
        <v>1057502.4498000001</v>
      </c>
      <c r="G219" s="52">
        <v>1146804.6034973226</v>
      </c>
      <c r="H219" s="53">
        <v>-7.7870417876754749E-2</v>
      </c>
      <c r="I219" s="52">
        <v>-89302.153697322588</v>
      </c>
      <c r="J219" s="52">
        <v>2054.0808612551718</v>
      </c>
      <c r="K219" s="52">
        <v>2227.5403599194351</v>
      </c>
      <c r="L219" s="52">
        <v>1904.86</v>
      </c>
      <c r="M219" s="51" t="s">
        <v>6521</v>
      </c>
      <c r="N219" s="54" t="s">
        <v>6528</v>
      </c>
    </row>
    <row r="220" spans="1:14" s="51" customFormat="1" ht="16.5" customHeight="1" x14ac:dyDescent="0.25">
      <c r="A220" s="51" t="s">
        <v>639</v>
      </c>
      <c r="B220" s="51" t="s">
        <v>640</v>
      </c>
      <c r="C220" s="51">
        <v>459</v>
      </c>
      <c r="D220" s="51" t="s">
        <v>641</v>
      </c>
      <c r="E220" s="52">
        <v>1320.5</v>
      </c>
      <c r="F220" s="52">
        <v>2515367.63</v>
      </c>
      <c r="G220" s="52">
        <v>2632833.7192587657</v>
      </c>
      <c r="H220" s="53">
        <v>-4.4615840491376235E-2</v>
      </c>
      <c r="I220" s="52">
        <v>-117466.0892587658</v>
      </c>
      <c r="J220" s="52">
        <v>1904.86</v>
      </c>
      <c r="K220" s="52">
        <v>1993.8157661936884</v>
      </c>
      <c r="L220" s="52">
        <v>1904.86</v>
      </c>
      <c r="M220" s="51" t="s">
        <v>6524</v>
      </c>
      <c r="N220" s="54" t="s">
        <v>6522</v>
      </c>
    </row>
    <row r="221" spans="1:14" s="51" customFormat="1" ht="16.5" customHeight="1" x14ac:dyDescent="0.25">
      <c r="A221" s="51" t="s">
        <v>645</v>
      </c>
      <c r="B221" s="51" t="s">
        <v>646</v>
      </c>
      <c r="C221" s="51">
        <v>465</v>
      </c>
      <c r="D221" s="51" t="s">
        <v>647</v>
      </c>
      <c r="E221" s="52">
        <v>829.8</v>
      </c>
      <c r="F221" s="52">
        <v>1136800.7520000001</v>
      </c>
      <c r="G221" s="52">
        <v>1365979.4540677068</v>
      </c>
      <c r="H221" s="53">
        <v>-0.16777609749930189</v>
      </c>
      <c r="I221" s="52">
        <v>-229178.70206770673</v>
      </c>
      <c r="J221" s="52">
        <v>1369.9695733911788</v>
      </c>
      <c r="K221" s="52">
        <v>1646.1550422604325</v>
      </c>
      <c r="L221" s="52">
        <v>1358.24</v>
      </c>
      <c r="M221" s="51" t="s">
        <v>6523</v>
      </c>
      <c r="N221" s="54" t="s">
        <v>6522</v>
      </c>
    </row>
    <row r="222" spans="1:14" s="51" customFormat="1" ht="16.5" customHeight="1" x14ac:dyDescent="0.25">
      <c r="A222" s="51" t="s">
        <v>648</v>
      </c>
      <c r="B222" s="51" t="s">
        <v>649</v>
      </c>
      <c r="C222" s="51">
        <v>469</v>
      </c>
      <c r="D222" s="51" t="s">
        <v>650</v>
      </c>
      <c r="E222" s="52">
        <v>2067.44</v>
      </c>
      <c r="F222" s="52">
        <v>2808079.7056</v>
      </c>
      <c r="G222" s="52">
        <v>2798204.2997083226</v>
      </c>
      <c r="H222" s="53">
        <v>3.5291940237196506E-3</v>
      </c>
      <c r="I222" s="52">
        <v>9875.4058916773647</v>
      </c>
      <c r="J222" s="52">
        <v>1358.24</v>
      </c>
      <c r="K222" s="52">
        <v>1353.4633651802822</v>
      </c>
      <c r="L222" s="52">
        <v>1358.24</v>
      </c>
      <c r="M222" s="51" t="s">
        <v>6523</v>
      </c>
      <c r="N222" s="54" t="s">
        <v>6522</v>
      </c>
    </row>
    <row r="223" spans="1:14" s="51" customFormat="1" ht="16.5" customHeight="1" x14ac:dyDescent="0.25">
      <c r="A223" s="51" t="s">
        <v>651</v>
      </c>
      <c r="B223" s="51" t="s">
        <v>652</v>
      </c>
      <c r="C223" s="51">
        <v>506</v>
      </c>
      <c r="D223" s="51" t="s">
        <v>653</v>
      </c>
      <c r="E223" s="52">
        <v>1564.8600000000001</v>
      </c>
      <c r="F223" s="52">
        <v>1477920.9665000001</v>
      </c>
      <c r="G223" s="52">
        <v>1297746.343277171</v>
      </c>
      <c r="H223" s="53">
        <v>0.1388365485722256</v>
      </c>
      <c r="I223" s="52">
        <v>180174.62322282908</v>
      </c>
      <c r="J223" s="52">
        <v>944.44293195557429</v>
      </c>
      <c r="K223" s="52">
        <v>829.30507730862246</v>
      </c>
      <c r="L223" s="52">
        <v>937.48</v>
      </c>
      <c r="M223" s="51" t="s">
        <v>6521</v>
      </c>
      <c r="N223" s="54" t="s">
        <v>6527</v>
      </c>
    </row>
    <row r="224" spans="1:14" s="51" customFormat="1" ht="16.5" customHeight="1" x14ac:dyDescent="0.25">
      <c r="A224" s="51" t="s">
        <v>654</v>
      </c>
      <c r="B224" s="51" t="s">
        <v>655</v>
      </c>
      <c r="C224" s="51">
        <v>510</v>
      </c>
      <c r="D224" s="51" t="s">
        <v>656</v>
      </c>
      <c r="E224" s="52">
        <v>1656.41</v>
      </c>
      <c r="F224" s="52">
        <v>2981537.2844000002</v>
      </c>
      <c r="G224" s="52">
        <v>3626366.285036603</v>
      </c>
      <c r="H224" s="53">
        <v>-0.17781684197135483</v>
      </c>
      <c r="I224" s="52">
        <v>-644829.00063660275</v>
      </c>
      <c r="J224" s="52">
        <v>1799.9995679813574</v>
      </c>
      <c r="K224" s="52">
        <v>2189.2926781633792</v>
      </c>
      <c r="L224" s="52">
        <v>1999.31</v>
      </c>
      <c r="M224" s="51" t="s">
        <v>6521</v>
      </c>
      <c r="N224" s="54" t="s">
        <v>6528</v>
      </c>
    </row>
    <row r="225" spans="1:14" s="51" customFormat="1" ht="16.5" customHeight="1" x14ac:dyDescent="0.25">
      <c r="A225" s="51" t="s">
        <v>657</v>
      </c>
      <c r="B225" s="51" t="s">
        <v>658</v>
      </c>
      <c r="C225" s="51">
        <v>511</v>
      </c>
      <c r="D225" s="51" t="s">
        <v>659</v>
      </c>
      <c r="E225" s="52">
        <v>889.06000000000006</v>
      </c>
      <c r="F225" s="52">
        <v>2903313.3575999998</v>
      </c>
      <c r="G225" s="52">
        <v>3107476.3139953855</v>
      </c>
      <c r="H225" s="53">
        <v>-6.5700567201713134E-2</v>
      </c>
      <c r="I225" s="52">
        <v>-204162.95639538579</v>
      </c>
      <c r="J225" s="52">
        <v>3265.5988995118437</v>
      </c>
      <c r="K225" s="52">
        <v>3495.2380199259728</v>
      </c>
      <c r="L225" s="52">
        <v>3252.21</v>
      </c>
      <c r="M225" s="51" t="s">
        <v>6521</v>
      </c>
      <c r="N225" s="54" t="s">
        <v>6522</v>
      </c>
    </row>
    <row r="226" spans="1:14" s="51" customFormat="1" ht="16.5" customHeight="1" x14ac:dyDescent="0.25">
      <c r="A226" s="51" t="s">
        <v>660</v>
      </c>
      <c r="B226" s="51" t="s">
        <v>661</v>
      </c>
      <c r="C226" s="51">
        <v>512</v>
      </c>
      <c r="D226" s="51" t="s">
        <v>662</v>
      </c>
      <c r="E226" s="52">
        <v>636.4799999999999</v>
      </c>
      <c r="F226" s="52">
        <v>2915000.4204000002</v>
      </c>
      <c r="G226" s="52">
        <v>2954295.0429624133</v>
      </c>
      <c r="H226" s="53">
        <v>-1.3300845714790399E-2</v>
      </c>
      <c r="I226" s="52">
        <v>-39294.622562413104</v>
      </c>
      <c r="J226" s="52">
        <v>4579.8774830316752</v>
      </c>
      <c r="K226" s="52">
        <v>4641.6148865045461</v>
      </c>
      <c r="L226" s="52">
        <v>4554.21</v>
      </c>
      <c r="M226" s="51" t="s">
        <v>6521</v>
      </c>
      <c r="N226" s="54" t="s">
        <v>6522</v>
      </c>
    </row>
    <row r="227" spans="1:14" s="51" customFormat="1" ht="16.5" customHeight="1" x14ac:dyDescent="0.25">
      <c r="A227" s="51" t="s">
        <v>663</v>
      </c>
      <c r="B227" s="51" t="s">
        <v>664</v>
      </c>
      <c r="C227" s="51">
        <v>513</v>
      </c>
      <c r="D227" s="51" t="s">
        <v>665</v>
      </c>
      <c r="E227" s="52">
        <v>203.19</v>
      </c>
      <c r="F227" s="52">
        <v>1610286.8456999997</v>
      </c>
      <c r="G227" s="52">
        <v>1117150.8929065671</v>
      </c>
      <c r="H227" s="53">
        <v>0.44142286948400278</v>
      </c>
      <c r="I227" s="52">
        <v>493135.95279343263</v>
      </c>
      <c r="J227" s="52">
        <v>7925.0299999999988</v>
      </c>
      <c r="K227" s="52">
        <v>5498.0604011347368</v>
      </c>
      <c r="L227" s="52">
        <v>7925.03</v>
      </c>
      <c r="M227" s="51" t="s">
        <v>6525</v>
      </c>
      <c r="N227" s="54" t="s">
        <v>6522</v>
      </c>
    </row>
    <row r="228" spans="1:14" s="51" customFormat="1" ht="16.5" customHeight="1" x14ac:dyDescent="0.25">
      <c r="A228" s="51" t="s">
        <v>666</v>
      </c>
      <c r="B228" s="51" t="s">
        <v>667</v>
      </c>
      <c r="C228" s="51">
        <v>514</v>
      </c>
      <c r="D228" s="51" t="s">
        <v>668</v>
      </c>
      <c r="E228" s="52">
        <v>4924.95</v>
      </c>
      <c r="F228" s="52">
        <v>7227017.1109999996</v>
      </c>
      <c r="G228" s="52">
        <v>8243912.1599571509</v>
      </c>
      <c r="H228" s="53">
        <v>-0.12335102912625362</v>
      </c>
      <c r="I228" s="52">
        <v>-1016895.0489571514</v>
      </c>
      <c r="J228" s="52">
        <v>1467.4295395892343</v>
      </c>
      <c r="K228" s="52">
        <v>1673.9077878876235</v>
      </c>
      <c r="L228" s="52">
        <v>1442.1</v>
      </c>
      <c r="M228" s="51" t="s">
        <v>6521</v>
      </c>
      <c r="N228" s="54" t="s">
        <v>6522</v>
      </c>
    </row>
    <row r="229" spans="1:14" s="51" customFormat="1" ht="16.5" customHeight="1" x14ac:dyDescent="0.25">
      <c r="A229" s="51" t="s">
        <v>669</v>
      </c>
      <c r="B229" s="51" t="s">
        <v>670</v>
      </c>
      <c r="C229" s="51">
        <v>515</v>
      </c>
      <c r="D229" s="51" t="s">
        <v>671</v>
      </c>
      <c r="E229" s="52">
        <v>1484.46</v>
      </c>
      <c r="F229" s="52">
        <v>4209873.9249</v>
      </c>
      <c r="G229" s="52">
        <v>4585612.2761550369</v>
      </c>
      <c r="H229" s="53">
        <v>-8.1938534840561683E-2</v>
      </c>
      <c r="I229" s="52">
        <v>-375738.35125503689</v>
      </c>
      <c r="J229" s="52">
        <v>2835.9631953033427</v>
      </c>
      <c r="K229" s="52">
        <v>3089.0776956974501</v>
      </c>
      <c r="L229" s="52">
        <v>2807.07</v>
      </c>
      <c r="M229" s="51" t="s">
        <v>6521</v>
      </c>
      <c r="N229" s="54" t="s">
        <v>6522</v>
      </c>
    </row>
    <row r="230" spans="1:14" s="51" customFormat="1" ht="16.5" customHeight="1" x14ac:dyDescent="0.25">
      <c r="A230" s="51" t="s">
        <v>672</v>
      </c>
      <c r="B230" s="51" t="s">
        <v>673</v>
      </c>
      <c r="C230" s="51">
        <v>516</v>
      </c>
      <c r="D230" s="51" t="s">
        <v>674</v>
      </c>
      <c r="E230" s="52">
        <v>271.27999999999997</v>
      </c>
      <c r="F230" s="52">
        <v>1109508.6152000001</v>
      </c>
      <c r="G230" s="52">
        <v>1155945.9753480125</v>
      </c>
      <c r="H230" s="53">
        <v>-4.0172604203264628E-2</v>
      </c>
      <c r="I230" s="52">
        <v>-46437.360148012405</v>
      </c>
      <c r="J230" s="52">
        <v>4089.902002359187</v>
      </c>
      <c r="K230" s="52">
        <v>4261.0807112504153</v>
      </c>
      <c r="L230" s="52">
        <v>4023.59</v>
      </c>
      <c r="M230" s="51" t="s">
        <v>6524</v>
      </c>
      <c r="N230" s="54" t="s">
        <v>6527</v>
      </c>
    </row>
    <row r="231" spans="1:14" s="51" customFormat="1" ht="16.5" customHeight="1" x14ac:dyDescent="0.25">
      <c r="A231" s="51" t="s">
        <v>675</v>
      </c>
      <c r="B231" s="51" t="s">
        <v>676</v>
      </c>
      <c r="C231" s="51">
        <v>518</v>
      </c>
      <c r="D231" s="51" t="s">
        <v>677</v>
      </c>
      <c r="E231" s="52">
        <v>2032.9499999999998</v>
      </c>
      <c r="F231" s="52">
        <v>1086266.1735</v>
      </c>
      <c r="G231" s="52">
        <v>1249056.2134489077</v>
      </c>
      <c r="H231" s="53">
        <v>-0.13033043524871468</v>
      </c>
      <c r="I231" s="52">
        <v>-162790.03994890768</v>
      </c>
      <c r="J231" s="52">
        <v>534.33000000000004</v>
      </c>
      <c r="K231" s="52">
        <v>614.40577163673868</v>
      </c>
      <c r="L231" s="52">
        <v>534.33000000000004</v>
      </c>
      <c r="M231" s="51" t="s">
        <v>6521</v>
      </c>
      <c r="N231" s="54" t="s">
        <v>6522</v>
      </c>
    </row>
    <row r="232" spans="1:14" s="51" customFormat="1" ht="16.5" customHeight="1" x14ac:dyDescent="0.25">
      <c r="A232" s="51" t="s">
        <v>678</v>
      </c>
      <c r="B232" s="51" t="s">
        <v>679</v>
      </c>
      <c r="C232" s="51">
        <v>519</v>
      </c>
      <c r="D232" s="51" t="s">
        <v>680</v>
      </c>
      <c r="E232" s="52">
        <v>1439.04</v>
      </c>
      <c r="F232" s="52">
        <v>1539116.9387999999</v>
      </c>
      <c r="G232" s="52">
        <v>1922344.2750758894</v>
      </c>
      <c r="H232" s="53">
        <v>-0.19935416420701269</v>
      </c>
      <c r="I232" s="52">
        <v>-383227.33627588954</v>
      </c>
      <c r="J232" s="52">
        <v>1069.5442369913276</v>
      </c>
      <c r="K232" s="52">
        <v>1335.8518700494005</v>
      </c>
      <c r="L232" s="52">
        <v>1046.67</v>
      </c>
      <c r="M232" s="51" t="s">
        <v>6521</v>
      </c>
      <c r="N232" s="54" t="s">
        <v>6522</v>
      </c>
    </row>
    <row r="233" spans="1:14" s="51" customFormat="1" ht="16.5" customHeight="1" x14ac:dyDescent="0.25">
      <c r="A233" s="51" t="s">
        <v>681</v>
      </c>
      <c r="B233" s="51" t="s">
        <v>682</v>
      </c>
      <c r="C233" s="51">
        <v>520</v>
      </c>
      <c r="D233" s="51" t="s">
        <v>683</v>
      </c>
      <c r="E233" s="52">
        <v>130.96</v>
      </c>
      <c r="F233" s="52">
        <v>374578.35550000006</v>
      </c>
      <c r="G233" s="52">
        <v>325487.55172051635</v>
      </c>
      <c r="H233" s="53">
        <v>0.15082236945772998</v>
      </c>
      <c r="I233" s="52">
        <v>49090.803779483715</v>
      </c>
      <c r="J233" s="52">
        <v>2860.2501183567506</v>
      </c>
      <c r="K233" s="52">
        <v>2485.3966991487196</v>
      </c>
      <c r="L233" s="52">
        <v>2379.13</v>
      </c>
      <c r="M233" s="51" t="s">
        <v>6523</v>
      </c>
      <c r="N233" s="54" t="s">
        <v>6530</v>
      </c>
    </row>
    <row r="234" spans="1:14" s="51" customFormat="1" ht="16.5" customHeight="1" x14ac:dyDescent="0.25">
      <c r="A234" s="51" t="s">
        <v>684</v>
      </c>
      <c r="B234" s="51" t="s">
        <v>685</v>
      </c>
      <c r="C234" s="51">
        <v>523</v>
      </c>
      <c r="D234" s="51" t="s">
        <v>686</v>
      </c>
      <c r="E234" s="52">
        <v>2078.4600000000005</v>
      </c>
      <c r="F234" s="52">
        <v>1323750.3894</v>
      </c>
      <c r="G234" s="52">
        <v>1513511.3209526818</v>
      </c>
      <c r="H234" s="53">
        <v>-0.12537793997684576</v>
      </c>
      <c r="I234" s="52">
        <v>-189760.93155268184</v>
      </c>
      <c r="J234" s="52">
        <v>636.88999999999987</v>
      </c>
      <c r="K234" s="52">
        <v>728.18881332942726</v>
      </c>
      <c r="L234" s="52">
        <v>636.89</v>
      </c>
      <c r="M234" s="51" t="s">
        <v>6525</v>
      </c>
      <c r="N234" s="54" t="s">
        <v>6531</v>
      </c>
    </row>
    <row r="235" spans="1:14" s="51" customFormat="1" ht="16.5" customHeight="1" x14ac:dyDescent="0.25">
      <c r="A235" s="51" t="s">
        <v>687</v>
      </c>
      <c r="B235" s="51" t="s">
        <v>688</v>
      </c>
      <c r="C235" s="51">
        <v>524</v>
      </c>
      <c r="D235" s="51" t="s">
        <v>689</v>
      </c>
      <c r="E235" s="52">
        <v>2506.6799999999998</v>
      </c>
      <c r="F235" s="52">
        <v>4510915.1377000008</v>
      </c>
      <c r="G235" s="52">
        <v>4561027.4289986212</v>
      </c>
      <c r="H235" s="53">
        <v>-1.0987062033438022E-2</v>
      </c>
      <c r="I235" s="52">
        <v>-50112.291298620403</v>
      </c>
      <c r="J235" s="52">
        <v>1799.5576370737394</v>
      </c>
      <c r="K235" s="52">
        <v>1819.5491363072356</v>
      </c>
      <c r="L235" s="52">
        <v>1813.52</v>
      </c>
      <c r="M235" s="51" t="s">
        <v>6521</v>
      </c>
      <c r="N235" s="54" t="s">
        <v>6522</v>
      </c>
    </row>
    <row r="236" spans="1:14" s="51" customFormat="1" ht="16.5" customHeight="1" x14ac:dyDescent="0.25">
      <c r="A236" s="51" t="s">
        <v>690</v>
      </c>
      <c r="B236" s="51" t="s">
        <v>691</v>
      </c>
      <c r="C236" s="51">
        <v>525</v>
      </c>
      <c r="D236" s="51" t="s">
        <v>692</v>
      </c>
      <c r="E236" s="52">
        <v>1603.8500000000004</v>
      </c>
      <c r="F236" s="52">
        <v>4643895.6135</v>
      </c>
      <c r="G236" s="52">
        <v>4022681.7324561859</v>
      </c>
      <c r="H236" s="53">
        <v>0.15442779776279014</v>
      </c>
      <c r="I236" s="52">
        <v>621213.88104381412</v>
      </c>
      <c r="J236" s="52">
        <v>2895.4675396701682</v>
      </c>
      <c r="K236" s="52">
        <v>2508.1408688195188</v>
      </c>
      <c r="L236" s="52">
        <v>2868.79</v>
      </c>
      <c r="M236" s="51" t="s">
        <v>6521</v>
      </c>
      <c r="N236" s="54" t="s">
        <v>6522</v>
      </c>
    </row>
    <row r="237" spans="1:14" s="51" customFormat="1" ht="16.5" customHeight="1" x14ac:dyDescent="0.25">
      <c r="A237" s="51" t="s">
        <v>693</v>
      </c>
      <c r="B237" s="51" t="s">
        <v>694</v>
      </c>
      <c r="C237" s="51">
        <v>526</v>
      </c>
      <c r="D237" s="51" t="s">
        <v>695</v>
      </c>
      <c r="E237" s="52">
        <v>349.76</v>
      </c>
      <c r="F237" s="52">
        <v>1472654.1276000002</v>
      </c>
      <c r="G237" s="52">
        <v>1286140.7716887761</v>
      </c>
      <c r="H237" s="53">
        <v>0.1450178394285111</v>
      </c>
      <c r="I237" s="52">
        <v>186513.35591122415</v>
      </c>
      <c r="J237" s="52">
        <v>4210.4704014181161</v>
      </c>
      <c r="K237" s="52">
        <v>3677.2094341513498</v>
      </c>
      <c r="L237" s="52">
        <v>4134.3500000000004</v>
      </c>
      <c r="M237" s="51" t="s">
        <v>6524</v>
      </c>
      <c r="N237" s="54" t="s">
        <v>6522</v>
      </c>
    </row>
    <row r="238" spans="1:14" s="51" customFormat="1" ht="16.5" customHeight="1" x14ac:dyDescent="0.25">
      <c r="A238" s="51" t="s">
        <v>696</v>
      </c>
      <c r="B238" s="51" t="s">
        <v>697</v>
      </c>
      <c r="C238" s="51">
        <v>528</v>
      </c>
      <c r="D238" s="51" t="s">
        <v>698</v>
      </c>
      <c r="E238" s="52">
        <v>899.16999999999985</v>
      </c>
      <c r="F238" s="52">
        <v>439154.62799999997</v>
      </c>
      <c r="G238" s="52">
        <v>528132.57538500649</v>
      </c>
      <c r="H238" s="53">
        <v>-0.16847653701372611</v>
      </c>
      <c r="I238" s="52">
        <v>-88977.947385006526</v>
      </c>
      <c r="J238" s="52">
        <v>488.40000000000003</v>
      </c>
      <c r="K238" s="52">
        <v>587.3556450782462</v>
      </c>
      <c r="L238" s="52">
        <v>488.4</v>
      </c>
      <c r="M238" s="51" t="s">
        <v>6521</v>
      </c>
      <c r="N238" s="54" t="s">
        <v>6522</v>
      </c>
    </row>
    <row r="239" spans="1:14" s="51" customFormat="1" ht="16.5" customHeight="1" x14ac:dyDescent="0.25">
      <c r="A239" s="51" t="s">
        <v>699</v>
      </c>
      <c r="B239" s="51" t="s">
        <v>700</v>
      </c>
      <c r="C239" s="51">
        <v>529</v>
      </c>
      <c r="D239" s="51" t="s">
        <v>701</v>
      </c>
      <c r="E239" s="52">
        <v>7793.9000000000005</v>
      </c>
      <c r="F239" s="52">
        <v>9874610.3434000015</v>
      </c>
      <c r="G239" s="52">
        <v>10624084.172183029</v>
      </c>
      <c r="H239" s="53">
        <v>-7.0544793945191975E-2</v>
      </c>
      <c r="I239" s="52">
        <v>-749473.82878302783</v>
      </c>
      <c r="J239" s="52">
        <v>1266.9665178408757</v>
      </c>
      <c r="K239" s="52">
        <v>1363.128109442388</v>
      </c>
      <c r="L239" s="52">
        <v>1249.1500000000001</v>
      </c>
      <c r="M239" s="51" t="s">
        <v>6521</v>
      </c>
      <c r="N239" s="54" t="s">
        <v>6522</v>
      </c>
    </row>
    <row r="240" spans="1:14" s="51" customFormat="1" ht="16.5" customHeight="1" x14ac:dyDescent="0.25">
      <c r="A240" s="51" t="s">
        <v>702</v>
      </c>
      <c r="B240" s="51" t="s">
        <v>703</v>
      </c>
      <c r="C240" s="51">
        <v>530</v>
      </c>
      <c r="D240" s="51" t="s">
        <v>704</v>
      </c>
      <c r="E240" s="52">
        <v>1422.61</v>
      </c>
      <c r="F240" s="52">
        <v>4663864.5137000009</v>
      </c>
      <c r="G240" s="52">
        <v>4441858.5765454788</v>
      </c>
      <c r="H240" s="53">
        <v>4.9980415478959372E-2</v>
      </c>
      <c r="I240" s="52">
        <v>222005.93715452217</v>
      </c>
      <c r="J240" s="52">
        <v>3278.3858637996368</v>
      </c>
      <c r="K240" s="52">
        <v>3122.3304887112272</v>
      </c>
      <c r="L240" s="52">
        <v>3265.69</v>
      </c>
      <c r="M240" s="51" t="s">
        <v>6521</v>
      </c>
      <c r="N240" s="54" t="s">
        <v>6522</v>
      </c>
    </row>
    <row r="241" spans="1:14" s="51" customFormat="1" ht="16.5" customHeight="1" x14ac:dyDescent="0.25">
      <c r="A241" s="51" t="s">
        <v>705</v>
      </c>
      <c r="B241" s="51" t="s">
        <v>706</v>
      </c>
      <c r="C241" s="51">
        <v>531</v>
      </c>
      <c r="D241" s="51" t="s">
        <v>707</v>
      </c>
      <c r="E241" s="52">
        <v>556.69999999999993</v>
      </c>
      <c r="F241" s="52">
        <v>2632873.5005000005</v>
      </c>
      <c r="G241" s="52">
        <v>2695733.8910869639</v>
      </c>
      <c r="H241" s="53">
        <v>-2.3318470266965763E-2</v>
      </c>
      <c r="I241" s="52">
        <v>-62860.390586963389</v>
      </c>
      <c r="J241" s="52">
        <v>4729.4296757679194</v>
      </c>
      <c r="K241" s="52">
        <v>4842.3457716669018</v>
      </c>
      <c r="L241" s="52">
        <v>4569.3900000000003</v>
      </c>
      <c r="M241" s="51" t="s">
        <v>6524</v>
      </c>
      <c r="N241" s="54" t="s">
        <v>6522</v>
      </c>
    </row>
    <row r="242" spans="1:14" s="51" customFormat="1" ht="16.5" customHeight="1" x14ac:dyDescent="0.25">
      <c r="A242" s="51" t="s">
        <v>708</v>
      </c>
      <c r="B242" s="51" t="s">
        <v>709</v>
      </c>
      <c r="C242" s="51">
        <v>533</v>
      </c>
      <c r="D242" s="51" t="s">
        <v>710</v>
      </c>
      <c r="E242" s="52">
        <v>5532.72</v>
      </c>
      <c r="F242" s="52">
        <v>2329385.7744</v>
      </c>
      <c r="G242" s="52">
        <v>2652676.5160834445</v>
      </c>
      <c r="H242" s="53">
        <v>-0.12187341340841984</v>
      </c>
      <c r="I242" s="52">
        <v>-323290.74168344447</v>
      </c>
      <c r="J242" s="52">
        <v>421.02</v>
      </c>
      <c r="K242" s="52">
        <v>479.45251451066463</v>
      </c>
      <c r="L242" s="52">
        <v>421.02</v>
      </c>
      <c r="M242" s="51" t="s">
        <v>6524</v>
      </c>
      <c r="N242" s="54" t="s">
        <v>6522</v>
      </c>
    </row>
    <row r="243" spans="1:14" s="51" customFormat="1" ht="16.5" customHeight="1" x14ac:dyDescent="0.25">
      <c r="A243" s="51" t="s">
        <v>711</v>
      </c>
      <c r="B243" s="51" t="s">
        <v>712</v>
      </c>
      <c r="C243" s="51">
        <v>534</v>
      </c>
      <c r="D243" s="51" t="s">
        <v>713</v>
      </c>
      <c r="E243" s="52">
        <v>6469.7</v>
      </c>
      <c r="F243" s="52">
        <v>4060771.9019999998</v>
      </c>
      <c r="G243" s="52">
        <v>3730735.5621459461</v>
      </c>
      <c r="H243" s="53">
        <v>8.8464147178583197E-2</v>
      </c>
      <c r="I243" s="52">
        <v>330036.33985405369</v>
      </c>
      <c r="J243" s="52">
        <v>627.66</v>
      </c>
      <c r="K243" s="52">
        <v>576.64738119942911</v>
      </c>
      <c r="L243" s="52">
        <v>627.66</v>
      </c>
      <c r="M243" s="51" t="s">
        <v>6524</v>
      </c>
      <c r="N243" s="54" t="s">
        <v>6522</v>
      </c>
    </row>
    <row r="244" spans="1:14" s="51" customFormat="1" ht="16.5" customHeight="1" x14ac:dyDescent="0.25">
      <c r="A244" s="51" t="s">
        <v>717</v>
      </c>
      <c r="B244" s="51" t="s">
        <v>718</v>
      </c>
      <c r="C244" s="51">
        <v>536</v>
      </c>
      <c r="D244" s="51" t="s">
        <v>719</v>
      </c>
      <c r="E244" s="52">
        <v>423.84999999999997</v>
      </c>
      <c r="F244" s="52">
        <v>225127.92749999999</v>
      </c>
      <c r="G244" s="52">
        <v>257708.2182311365</v>
      </c>
      <c r="H244" s="53">
        <v>-0.12642317328784414</v>
      </c>
      <c r="I244" s="52">
        <v>-32580.290731136512</v>
      </c>
      <c r="J244" s="52">
        <v>531.15</v>
      </c>
      <c r="K244" s="52">
        <v>608.01750201990455</v>
      </c>
      <c r="L244" s="52">
        <v>531.15</v>
      </c>
      <c r="M244" s="51" t="s">
        <v>6525</v>
      </c>
      <c r="N244" s="54" t="s">
        <v>6522</v>
      </c>
    </row>
    <row r="245" spans="1:14" s="51" customFormat="1" ht="16.5" customHeight="1" x14ac:dyDescent="0.25">
      <c r="A245" s="51" t="s">
        <v>714</v>
      </c>
      <c r="B245" s="51" t="s">
        <v>715</v>
      </c>
      <c r="C245" s="51">
        <v>535</v>
      </c>
      <c r="D245" s="51" t="s">
        <v>716</v>
      </c>
      <c r="E245" s="52">
        <v>702.81000000000006</v>
      </c>
      <c r="F245" s="52">
        <v>1919940.3984999999</v>
      </c>
      <c r="G245" s="52">
        <v>2123720.9642236433</v>
      </c>
      <c r="H245" s="53">
        <v>-9.5954491741874537E-2</v>
      </c>
      <c r="I245" s="52">
        <v>-203780.56572364341</v>
      </c>
      <c r="J245" s="52">
        <v>2731.8057490644692</v>
      </c>
      <c r="K245" s="52">
        <v>3021.7568962075711</v>
      </c>
      <c r="L245" s="52">
        <v>2600.6999999999998</v>
      </c>
      <c r="M245" s="51" t="s">
        <v>6524</v>
      </c>
      <c r="N245" s="54" t="s">
        <v>6527</v>
      </c>
    </row>
    <row r="246" spans="1:14" s="51" customFormat="1" ht="16.5" customHeight="1" x14ac:dyDescent="0.25">
      <c r="A246" s="51" t="s">
        <v>720</v>
      </c>
      <c r="B246" s="51" t="s">
        <v>721</v>
      </c>
      <c r="C246" s="51">
        <v>624</v>
      </c>
      <c r="D246" s="51" t="s">
        <v>722</v>
      </c>
      <c r="E246" s="52">
        <v>1202.1199999999999</v>
      </c>
      <c r="F246" s="52">
        <v>4816027.259899999</v>
      </c>
      <c r="G246" s="52">
        <v>4464223.288291187</v>
      </c>
      <c r="H246" s="53">
        <v>7.8805191606684977E-2</v>
      </c>
      <c r="I246" s="52">
        <v>351803.97160881199</v>
      </c>
      <c r="J246" s="52">
        <v>4006.2782916015035</v>
      </c>
      <c r="K246" s="52">
        <v>3713.6253354833025</v>
      </c>
      <c r="L246" s="52">
        <v>4001.11</v>
      </c>
      <c r="M246" s="51" t="s">
        <v>6521</v>
      </c>
      <c r="N246" s="54" t="s">
        <v>6526</v>
      </c>
    </row>
    <row r="247" spans="1:14" s="51" customFormat="1" ht="16.5" customHeight="1" x14ac:dyDescent="0.25">
      <c r="A247" s="51" t="s">
        <v>723</v>
      </c>
      <c r="B247" s="51" t="s">
        <v>724</v>
      </c>
      <c r="C247" s="51">
        <v>625</v>
      </c>
      <c r="D247" s="51" t="s">
        <v>725</v>
      </c>
      <c r="E247" s="52">
        <v>83.57</v>
      </c>
      <c r="F247" s="52">
        <v>585421.48070000007</v>
      </c>
      <c r="G247" s="52">
        <v>396068.36800297356</v>
      </c>
      <c r="H247" s="53">
        <v>0.47808188685142583</v>
      </c>
      <c r="I247" s="52">
        <v>189353.11269702652</v>
      </c>
      <c r="J247" s="52">
        <v>7005.1631051812865</v>
      </c>
      <c r="K247" s="52">
        <v>4739.360631841254</v>
      </c>
      <c r="L247" s="52">
        <v>6502.51</v>
      </c>
      <c r="M247" s="51" t="s">
        <v>6525</v>
      </c>
      <c r="N247" s="54" t="s">
        <v>6528</v>
      </c>
    </row>
    <row r="248" spans="1:14" s="51" customFormat="1" ht="16.5" customHeight="1" x14ac:dyDescent="0.25">
      <c r="A248" s="51" t="s">
        <v>873</v>
      </c>
      <c r="B248" s="51" t="s">
        <v>874</v>
      </c>
      <c r="C248" s="51">
        <v>711</v>
      </c>
      <c r="D248" s="51" t="s">
        <v>875</v>
      </c>
      <c r="E248" s="52">
        <v>660.89</v>
      </c>
      <c r="F248" s="52">
        <v>1473738.4377000001</v>
      </c>
      <c r="G248" s="52">
        <v>1607062.9322438636</v>
      </c>
      <c r="H248" s="53">
        <v>-8.2961589038525685E-2</v>
      </c>
      <c r="I248" s="52">
        <v>-133324.49454386346</v>
      </c>
      <c r="J248" s="52">
        <v>2229.9300000000003</v>
      </c>
      <c r="K248" s="52">
        <v>2431.6647736292934</v>
      </c>
      <c r="L248" s="52">
        <v>2229.9299999999998</v>
      </c>
      <c r="M248" s="51" t="s">
        <v>6524</v>
      </c>
      <c r="N248" s="54" t="s">
        <v>6522</v>
      </c>
    </row>
    <row r="249" spans="1:14" s="51" customFormat="1" ht="16.5" customHeight="1" x14ac:dyDescent="0.25">
      <c r="A249" s="51" t="s">
        <v>726</v>
      </c>
      <c r="B249" s="51" t="s">
        <v>727</v>
      </c>
      <c r="C249" s="51">
        <v>628</v>
      </c>
      <c r="D249" s="51" t="s">
        <v>728</v>
      </c>
      <c r="E249" s="52">
        <v>386.28000000000003</v>
      </c>
      <c r="F249" s="52">
        <v>754583.51159999997</v>
      </c>
      <c r="G249" s="52">
        <v>879634.12206317717</v>
      </c>
      <c r="H249" s="53">
        <v>-0.14216207321502228</v>
      </c>
      <c r="I249" s="52">
        <v>-125050.6104631772</v>
      </c>
      <c r="J249" s="52">
        <v>1953.4625442684062</v>
      </c>
      <c r="K249" s="52">
        <v>2277.1930259479577</v>
      </c>
      <c r="L249" s="52">
        <v>1929.69</v>
      </c>
      <c r="M249" s="51" t="s">
        <v>6523</v>
      </c>
      <c r="N249" s="54" t="s">
        <v>6526</v>
      </c>
    </row>
    <row r="250" spans="1:14" s="51" customFormat="1" ht="16.5" customHeight="1" x14ac:dyDescent="0.25">
      <c r="A250" s="51" t="s">
        <v>729</v>
      </c>
      <c r="B250" s="51" t="s">
        <v>730</v>
      </c>
      <c r="C250" s="51">
        <v>629</v>
      </c>
      <c r="D250" s="51" t="s">
        <v>731</v>
      </c>
      <c r="E250" s="52">
        <v>114.72</v>
      </c>
      <c r="F250" s="52">
        <v>552722.78320000006</v>
      </c>
      <c r="G250" s="52">
        <v>632183.49873622356</v>
      </c>
      <c r="H250" s="53">
        <v>-0.12569248595553462</v>
      </c>
      <c r="I250" s="52">
        <v>-79460.715536223492</v>
      </c>
      <c r="J250" s="52">
        <v>4818.0158926080894</v>
      </c>
      <c r="K250" s="52">
        <v>5510.6650866128275</v>
      </c>
      <c r="L250" s="52">
        <v>4780.01</v>
      </c>
      <c r="M250" s="51" t="s">
        <v>6524</v>
      </c>
      <c r="N250" s="54" t="s">
        <v>6522</v>
      </c>
    </row>
    <row r="251" spans="1:14" s="51" customFormat="1" ht="16.5" customHeight="1" x14ac:dyDescent="0.25">
      <c r="A251" s="51" t="s">
        <v>732</v>
      </c>
      <c r="B251" s="51" t="s">
        <v>733</v>
      </c>
      <c r="C251" s="51">
        <v>633</v>
      </c>
      <c r="D251" s="51" t="s">
        <v>734</v>
      </c>
      <c r="E251" s="52">
        <v>8208.11</v>
      </c>
      <c r="F251" s="52">
        <v>13732340.047800001</v>
      </c>
      <c r="G251" s="52">
        <v>15452880.368462749</v>
      </c>
      <c r="H251" s="53">
        <v>-0.11134107555599404</v>
      </c>
      <c r="I251" s="52">
        <v>-1720540.3206627481</v>
      </c>
      <c r="J251" s="52">
        <v>1673.0209570534507</v>
      </c>
      <c r="K251" s="52">
        <v>1882.6356333507649</v>
      </c>
      <c r="L251" s="52">
        <v>1665.8</v>
      </c>
      <c r="M251" s="51" t="s">
        <v>6523</v>
      </c>
      <c r="N251" s="54" t="s">
        <v>6522</v>
      </c>
    </row>
    <row r="252" spans="1:14" s="51" customFormat="1" ht="16.5" customHeight="1" x14ac:dyDescent="0.25">
      <c r="A252" s="51" t="s">
        <v>735</v>
      </c>
      <c r="B252" s="51" t="s">
        <v>736</v>
      </c>
      <c r="C252" s="51">
        <v>634</v>
      </c>
      <c r="D252" s="51" t="s">
        <v>737</v>
      </c>
      <c r="E252" s="52">
        <v>571.83999999999992</v>
      </c>
      <c r="F252" s="52">
        <v>2115386.5996999997</v>
      </c>
      <c r="G252" s="52">
        <v>2218073.1671973183</v>
      </c>
      <c r="H252" s="53">
        <v>-4.6295392332377339E-2</v>
      </c>
      <c r="I252" s="52">
        <v>-102686.56749731861</v>
      </c>
      <c r="J252" s="52">
        <v>3699.2630800573588</v>
      </c>
      <c r="K252" s="52">
        <v>3878.8352811928489</v>
      </c>
      <c r="L252" s="52">
        <v>3677.08</v>
      </c>
      <c r="M252" s="51" t="s">
        <v>6521</v>
      </c>
      <c r="N252" s="54" t="s">
        <v>6522</v>
      </c>
    </row>
    <row r="253" spans="1:14" s="51" customFormat="1" ht="16.5" customHeight="1" x14ac:dyDescent="0.25">
      <c r="A253" s="51" t="s">
        <v>738</v>
      </c>
      <c r="B253" s="51" t="s">
        <v>739</v>
      </c>
      <c r="C253" s="51">
        <v>635</v>
      </c>
      <c r="D253" s="51" t="s">
        <v>740</v>
      </c>
      <c r="E253" s="52">
        <v>152.30000000000001</v>
      </c>
      <c r="F253" s="52">
        <v>1039807.1756000002</v>
      </c>
      <c r="G253" s="52">
        <v>1147181.9859433994</v>
      </c>
      <c r="H253" s="53">
        <v>-9.3598759097579642E-2</v>
      </c>
      <c r="I253" s="52">
        <v>-107374.81034339918</v>
      </c>
      <c r="J253" s="52">
        <v>6827.3616257386748</v>
      </c>
      <c r="K253" s="52">
        <v>7532.3833614143095</v>
      </c>
      <c r="L253" s="52">
        <v>6810.99</v>
      </c>
      <c r="M253" s="51" t="s">
        <v>6524</v>
      </c>
      <c r="N253" s="54" t="s">
        <v>6528</v>
      </c>
    </row>
    <row r="254" spans="1:14" s="51" customFormat="1" ht="16.5" customHeight="1" x14ac:dyDescent="0.25">
      <c r="A254" s="51" t="s">
        <v>741</v>
      </c>
      <c r="B254" s="51" t="s">
        <v>742</v>
      </c>
      <c r="C254" s="51">
        <v>636</v>
      </c>
      <c r="D254" s="51" t="s">
        <v>743</v>
      </c>
      <c r="E254" s="52">
        <v>105.99000000000001</v>
      </c>
      <c r="F254" s="52">
        <v>1745222.3454000002</v>
      </c>
      <c r="G254" s="52">
        <v>1613335.7559514807</v>
      </c>
      <c r="H254" s="53">
        <v>8.1747763267502993E-2</v>
      </c>
      <c r="I254" s="52">
        <v>131886.58944851952</v>
      </c>
      <c r="J254" s="52">
        <v>16465.915137277101</v>
      </c>
      <c r="K254" s="52">
        <v>15221.58463960261</v>
      </c>
      <c r="L254" s="52">
        <v>15642.34</v>
      </c>
      <c r="M254" s="51" t="s">
        <v>6525</v>
      </c>
      <c r="N254" s="54" t="s">
        <v>6526</v>
      </c>
    </row>
    <row r="255" spans="1:14" s="51" customFormat="1" ht="16.5" customHeight="1" x14ac:dyDescent="0.25">
      <c r="A255" s="51" t="s">
        <v>744</v>
      </c>
      <c r="B255" s="51" t="s">
        <v>745</v>
      </c>
      <c r="C255" s="51">
        <v>637</v>
      </c>
      <c r="D255" s="51" t="s">
        <v>746</v>
      </c>
      <c r="E255" s="52">
        <v>3965.56</v>
      </c>
      <c r="F255" s="52">
        <v>6605829.8479999993</v>
      </c>
      <c r="G255" s="52">
        <v>4837632.2316612229</v>
      </c>
      <c r="H255" s="53">
        <v>0.36550889601865921</v>
      </c>
      <c r="I255" s="52">
        <v>1768197.6163387764</v>
      </c>
      <c r="J255" s="52">
        <v>1665.8</v>
      </c>
      <c r="K255" s="52">
        <v>1219.9114958949613</v>
      </c>
      <c r="L255" s="52">
        <v>1665.8</v>
      </c>
      <c r="M255" s="51" t="s">
        <v>6523</v>
      </c>
      <c r="N255" s="54" t="s">
        <v>6528</v>
      </c>
    </row>
    <row r="256" spans="1:14" s="51" customFormat="1" ht="16.5" customHeight="1" x14ac:dyDescent="0.25">
      <c r="A256" s="51" t="s">
        <v>747</v>
      </c>
      <c r="B256" s="51" t="s">
        <v>748</v>
      </c>
      <c r="C256" s="51">
        <v>638</v>
      </c>
      <c r="D256" s="51" t="s">
        <v>749</v>
      </c>
      <c r="E256" s="52">
        <v>7065.61</v>
      </c>
      <c r="F256" s="52">
        <v>10840253.164100002</v>
      </c>
      <c r="G256" s="52">
        <v>11584400.551737685</v>
      </c>
      <c r="H256" s="53">
        <v>-6.423702152858124E-2</v>
      </c>
      <c r="I256" s="52">
        <v>-744147.38763768226</v>
      </c>
      <c r="J256" s="52">
        <v>1534.2274996921715</v>
      </c>
      <c r="K256" s="52">
        <v>1639.5471235657906</v>
      </c>
      <c r="L256" s="52">
        <v>1531.45</v>
      </c>
      <c r="M256" s="51" t="s">
        <v>6523</v>
      </c>
      <c r="N256" s="54" t="s">
        <v>6522</v>
      </c>
    </row>
    <row r="257" spans="1:14" s="51" customFormat="1" ht="16.5" customHeight="1" x14ac:dyDescent="0.25">
      <c r="A257" s="51" t="s">
        <v>750</v>
      </c>
      <c r="B257" s="51" t="s">
        <v>751</v>
      </c>
      <c r="C257" s="51">
        <v>639</v>
      </c>
      <c r="D257" s="51" t="s">
        <v>752</v>
      </c>
      <c r="E257" s="52">
        <v>87.26</v>
      </c>
      <c r="F257" s="52">
        <v>330722.45380000002</v>
      </c>
      <c r="G257" s="52">
        <v>236673.00759269577</v>
      </c>
      <c r="H257" s="53">
        <v>0.39738137932974338</v>
      </c>
      <c r="I257" s="52">
        <v>94049.446207304252</v>
      </c>
      <c r="J257" s="52">
        <v>3790.0808365803346</v>
      </c>
      <c r="K257" s="52">
        <v>2712.273751921794</v>
      </c>
      <c r="L257" s="52">
        <v>3699.13</v>
      </c>
      <c r="M257" s="51" t="s">
        <v>6523</v>
      </c>
      <c r="N257" s="54" t="s">
        <v>6531</v>
      </c>
    </row>
    <row r="258" spans="1:14" s="51" customFormat="1" ht="16.5" customHeight="1" x14ac:dyDescent="0.25">
      <c r="A258" s="51" t="s">
        <v>753</v>
      </c>
      <c r="B258" s="51" t="s">
        <v>754</v>
      </c>
      <c r="C258" s="51">
        <v>642</v>
      </c>
      <c r="D258" s="51" t="s">
        <v>755</v>
      </c>
      <c r="E258" s="52">
        <v>4364.3899999999994</v>
      </c>
      <c r="F258" s="52">
        <v>6683845.0655000005</v>
      </c>
      <c r="G258" s="52">
        <v>5889345.2165606916</v>
      </c>
      <c r="H258" s="53">
        <v>0.13490461498252726</v>
      </c>
      <c r="I258" s="52">
        <v>794499.8489393089</v>
      </c>
      <c r="J258" s="52">
        <v>1531.4500000000003</v>
      </c>
      <c r="K258" s="52">
        <v>1349.4085580254498</v>
      </c>
      <c r="L258" s="52">
        <v>1531.45</v>
      </c>
      <c r="M258" s="51" t="s">
        <v>6523</v>
      </c>
      <c r="N258" s="54" t="s">
        <v>6526</v>
      </c>
    </row>
    <row r="259" spans="1:14" s="51" customFormat="1" ht="16.5" customHeight="1" x14ac:dyDescent="0.25">
      <c r="A259" s="51" t="s">
        <v>756</v>
      </c>
      <c r="B259" s="51" t="s">
        <v>757</v>
      </c>
      <c r="C259" s="51">
        <v>643</v>
      </c>
      <c r="D259" s="51" t="s">
        <v>758</v>
      </c>
      <c r="E259" s="52">
        <v>11569.500000000002</v>
      </c>
      <c r="F259" s="52">
        <v>8431926.8864053413</v>
      </c>
      <c r="G259" s="52">
        <v>12167236.23302291</v>
      </c>
      <c r="H259" s="53">
        <v>-0.30699735544540696</v>
      </c>
      <c r="I259" s="52">
        <v>-3735309.3466175683</v>
      </c>
      <c r="J259" s="52">
        <v>728.80650731711307</v>
      </c>
      <c r="K259" s="52">
        <v>1051.6648284733919</v>
      </c>
      <c r="L259" s="52">
        <v>731.02</v>
      </c>
      <c r="M259" s="51" t="s">
        <v>6521</v>
      </c>
      <c r="N259" s="54" t="s">
        <v>6522</v>
      </c>
    </row>
    <row r="260" spans="1:14" s="51" customFormat="1" ht="16.5" customHeight="1" x14ac:dyDescent="0.25">
      <c r="A260" s="51" t="s">
        <v>759</v>
      </c>
      <c r="B260" s="51" t="s">
        <v>760</v>
      </c>
      <c r="C260" s="51">
        <v>644</v>
      </c>
      <c r="D260" s="51" t="s">
        <v>761</v>
      </c>
      <c r="E260" s="52">
        <v>109.05</v>
      </c>
      <c r="F260" s="52">
        <v>332544.75510996155</v>
      </c>
      <c r="G260" s="52">
        <v>324566.96984235541</v>
      </c>
      <c r="H260" s="53">
        <v>2.4579781705701631E-2</v>
      </c>
      <c r="I260" s="52">
        <v>7977.7852676061448</v>
      </c>
      <c r="J260" s="52">
        <v>3049.4704732687901</v>
      </c>
      <c r="K260" s="52">
        <v>2976.3133410578212</v>
      </c>
      <c r="L260" s="52">
        <v>2922.17</v>
      </c>
      <c r="M260" s="51" t="s">
        <v>6525</v>
      </c>
      <c r="N260" s="54" t="s">
        <v>6529</v>
      </c>
    </row>
    <row r="261" spans="1:14" s="51" customFormat="1" ht="16.5" customHeight="1" x14ac:dyDescent="0.25">
      <c r="A261" s="51" t="s">
        <v>762</v>
      </c>
      <c r="B261" s="51" t="s">
        <v>763</v>
      </c>
      <c r="C261" s="51">
        <v>647</v>
      </c>
      <c r="D261" s="51" t="s">
        <v>764</v>
      </c>
      <c r="E261" s="52">
        <v>3972.9</v>
      </c>
      <c r="F261" s="52">
        <v>4462137.5084000006</v>
      </c>
      <c r="G261" s="52">
        <v>4667375.4683718486</v>
      </c>
      <c r="H261" s="53">
        <v>-4.3972883982149935E-2</v>
      </c>
      <c r="I261" s="52">
        <v>-205237.95997184794</v>
      </c>
      <c r="J261" s="52">
        <v>1123.1436755015229</v>
      </c>
      <c r="K261" s="52">
        <v>1174.8031584917437</v>
      </c>
      <c r="L261" s="52">
        <v>1116.7</v>
      </c>
      <c r="M261" s="51" t="s">
        <v>6521</v>
      </c>
      <c r="N261" s="54" t="s">
        <v>6522</v>
      </c>
    </row>
    <row r="262" spans="1:14" s="51" customFormat="1" ht="16.5" customHeight="1" x14ac:dyDescent="0.25">
      <c r="A262" s="51" t="s">
        <v>765</v>
      </c>
      <c r="B262" s="51" t="s">
        <v>766</v>
      </c>
      <c r="C262" s="51">
        <v>651</v>
      </c>
      <c r="D262" s="51" t="s">
        <v>767</v>
      </c>
      <c r="E262" s="52">
        <v>2631.8400000000006</v>
      </c>
      <c r="F262" s="52">
        <v>3040855.9949000003</v>
      </c>
      <c r="G262" s="52">
        <v>3417367.2043766091</v>
      </c>
      <c r="H262" s="53">
        <v>-0.11017581282878008</v>
      </c>
      <c r="I262" s="52">
        <v>-376511.20947660878</v>
      </c>
      <c r="J262" s="52">
        <v>1155.4106613243964</v>
      </c>
      <c r="K262" s="52">
        <v>1298.470729366758</v>
      </c>
      <c r="L262" s="52">
        <v>1143.9100000000001</v>
      </c>
      <c r="M262" s="51" t="s">
        <v>6521</v>
      </c>
      <c r="N262" s="54" t="s">
        <v>6522</v>
      </c>
    </row>
    <row r="263" spans="1:14" s="51" customFormat="1" ht="16.5" customHeight="1" x14ac:dyDescent="0.25">
      <c r="A263" s="51" t="s">
        <v>768</v>
      </c>
      <c r="B263" s="51" t="s">
        <v>769</v>
      </c>
      <c r="C263" s="51">
        <v>652</v>
      </c>
      <c r="D263" s="51" t="s">
        <v>770</v>
      </c>
      <c r="E263" s="52">
        <v>114.36</v>
      </c>
      <c r="F263" s="52">
        <v>335926.25999999995</v>
      </c>
      <c r="G263" s="52">
        <v>334798.30156883725</v>
      </c>
      <c r="H263" s="53">
        <v>3.3690685582250524E-3</v>
      </c>
      <c r="I263" s="52">
        <v>1127.9584311626968</v>
      </c>
      <c r="J263" s="52">
        <v>2937.445435466946</v>
      </c>
      <c r="K263" s="52">
        <v>2927.5822102906372</v>
      </c>
      <c r="L263" s="52">
        <v>2906</v>
      </c>
      <c r="M263" s="51" t="s">
        <v>6525</v>
      </c>
      <c r="N263" s="54" t="s">
        <v>6528</v>
      </c>
    </row>
    <row r="264" spans="1:14" s="51" customFormat="1" ht="16.5" customHeight="1" x14ac:dyDescent="0.25">
      <c r="A264" s="51" t="s">
        <v>771</v>
      </c>
      <c r="B264" s="51" t="s">
        <v>772</v>
      </c>
      <c r="C264" s="51">
        <v>655</v>
      </c>
      <c r="D264" s="51" t="s">
        <v>773</v>
      </c>
      <c r="E264" s="52">
        <v>2077.29</v>
      </c>
      <c r="F264" s="52">
        <v>3335638.6620000009</v>
      </c>
      <c r="G264" s="52">
        <v>3288741.8581025428</v>
      </c>
      <c r="H264" s="53">
        <v>1.4259800835969338E-2</v>
      </c>
      <c r="I264" s="52">
        <v>46896.803897458129</v>
      </c>
      <c r="J264" s="52">
        <v>1605.7645595944721</v>
      </c>
      <c r="K264" s="52">
        <v>1583.1886053957526</v>
      </c>
      <c r="L264" s="52">
        <v>1584.94</v>
      </c>
      <c r="M264" s="51" t="s">
        <v>6521</v>
      </c>
      <c r="N264" s="54" t="s">
        <v>6522</v>
      </c>
    </row>
    <row r="265" spans="1:14" s="51" customFormat="1" ht="16.5" customHeight="1" x14ac:dyDescent="0.25">
      <c r="A265" s="51" t="s">
        <v>774</v>
      </c>
      <c r="B265" s="51" t="s">
        <v>775</v>
      </c>
      <c r="C265" s="51">
        <v>656</v>
      </c>
      <c r="D265" s="51" t="s">
        <v>776</v>
      </c>
      <c r="E265" s="52">
        <v>184.34000000000003</v>
      </c>
      <c r="F265" s="52">
        <v>694787.65480000002</v>
      </c>
      <c r="G265" s="52">
        <v>505361.41297779675</v>
      </c>
      <c r="H265" s="53">
        <v>0.37483321234604383</v>
      </c>
      <c r="I265" s="52">
        <v>189426.24182220327</v>
      </c>
      <c r="J265" s="52">
        <v>3769.0553043289569</v>
      </c>
      <c r="K265" s="52">
        <v>2741.4636702712196</v>
      </c>
      <c r="L265" s="52">
        <v>3621.29</v>
      </c>
      <c r="M265" s="51" t="s">
        <v>6523</v>
      </c>
      <c r="N265" s="54" t="s">
        <v>6530</v>
      </c>
    </row>
    <row r="266" spans="1:14" s="51" customFormat="1" ht="16.5" customHeight="1" x14ac:dyDescent="0.25">
      <c r="A266" s="51" t="s">
        <v>777</v>
      </c>
      <c r="B266" s="51" t="s">
        <v>778</v>
      </c>
      <c r="C266" s="51">
        <v>659</v>
      </c>
      <c r="D266" s="51" t="s">
        <v>779</v>
      </c>
      <c r="E266" s="52">
        <v>266.03000000000003</v>
      </c>
      <c r="F266" s="52">
        <v>162486.14800760764</v>
      </c>
      <c r="G266" s="52">
        <v>401782.48577769852</v>
      </c>
      <c r="H266" s="53">
        <v>-0.59558678200445669</v>
      </c>
      <c r="I266" s="52">
        <v>-239296.33777009087</v>
      </c>
      <c r="J266" s="52">
        <v>610.78129537122743</v>
      </c>
      <c r="K266" s="52">
        <v>1510.2901393741249</v>
      </c>
      <c r="L266" s="52">
        <v>617.51</v>
      </c>
      <c r="M266" s="51" t="s">
        <v>6521</v>
      </c>
      <c r="N266" s="54" t="s">
        <v>6526</v>
      </c>
    </row>
    <row r="267" spans="1:14" s="51" customFormat="1" ht="16.5" customHeight="1" x14ac:dyDescent="0.25">
      <c r="A267" s="51" t="s">
        <v>780</v>
      </c>
      <c r="B267" s="51" t="s">
        <v>781</v>
      </c>
      <c r="C267" s="51">
        <v>663</v>
      </c>
      <c r="D267" s="51" t="s">
        <v>782</v>
      </c>
      <c r="E267" s="52">
        <v>7752.75</v>
      </c>
      <c r="F267" s="52">
        <v>4735234.6876892848</v>
      </c>
      <c r="G267" s="52">
        <v>4950240.7730844924</v>
      </c>
      <c r="H267" s="53">
        <v>-4.3433460158996962E-2</v>
      </c>
      <c r="I267" s="52">
        <v>-215006.08539520763</v>
      </c>
      <c r="J267" s="52">
        <v>610.78129537122766</v>
      </c>
      <c r="K267" s="52">
        <v>638.51417536802967</v>
      </c>
      <c r="L267" s="52">
        <v>617.51</v>
      </c>
      <c r="M267" s="51" t="s">
        <v>6521</v>
      </c>
      <c r="N267" s="54" t="s">
        <v>6522</v>
      </c>
    </row>
    <row r="268" spans="1:14" s="51" customFormat="1" ht="16.5" customHeight="1" x14ac:dyDescent="0.25">
      <c r="A268" s="51" t="s">
        <v>783</v>
      </c>
      <c r="B268" s="51" t="s">
        <v>784</v>
      </c>
      <c r="C268" s="51">
        <v>664</v>
      </c>
      <c r="D268" s="51" t="s">
        <v>785</v>
      </c>
      <c r="E268" s="52">
        <v>173.25</v>
      </c>
      <c r="F268" s="52">
        <v>106220.27250000001</v>
      </c>
      <c r="G268" s="52">
        <v>226638.49978808462</v>
      </c>
      <c r="H268" s="53">
        <v>-0.53132291027640988</v>
      </c>
      <c r="I268" s="52">
        <v>-120418.22728808461</v>
      </c>
      <c r="J268" s="52">
        <v>613.10402597402606</v>
      </c>
      <c r="K268" s="52">
        <v>1308.1587289355534</v>
      </c>
      <c r="L268" s="52">
        <v>578.65</v>
      </c>
      <c r="M268" s="51" t="s">
        <v>6524</v>
      </c>
      <c r="N268" s="54" t="s">
        <v>6527</v>
      </c>
    </row>
    <row r="269" spans="1:14" s="51" customFormat="1" ht="16.5" customHeight="1" x14ac:dyDescent="0.25">
      <c r="A269" s="51" t="s">
        <v>786</v>
      </c>
      <c r="B269" s="51" t="s">
        <v>787</v>
      </c>
      <c r="C269" s="51">
        <v>668</v>
      </c>
      <c r="D269" s="51" t="s">
        <v>788</v>
      </c>
      <c r="E269" s="52">
        <v>1729.57</v>
      </c>
      <c r="F269" s="52">
        <v>1000815.6805</v>
      </c>
      <c r="G269" s="52">
        <v>1000854.6513473879</v>
      </c>
      <c r="H269" s="53">
        <v>-3.8937569341812583E-5</v>
      </c>
      <c r="I269" s="52">
        <v>-38.970847387914546</v>
      </c>
      <c r="J269" s="52">
        <v>578.65</v>
      </c>
      <c r="K269" s="52">
        <v>578.67253210184492</v>
      </c>
      <c r="L269" s="52">
        <v>578.65</v>
      </c>
      <c r="M269" s="51" t="s">
        <v>6521</v>
      </c>
      <c r="N269" s="54" t="s">
        <v>6522</v>
      </c>
    </row>
    <row r="270" spans="1:14" s="51" customFormat="1" ht="16.5" customHeight="1" x14ac:dyDescent="0.25">
      <c r="A270" s="51" t="s">
        <v>789</v>
      </c>
      <c r="B270" s="51" t="s">
        <v>790</v>
      </c>
      <c r="C270" s="51">
        <v>669</v>
      </c>
      <c r="D270" s="51" t="s">
        <v>791</v>
      </c>
      <c r="E270" s="52">
        <v>9284.75</v>
      </c>
      <c r="F270" s="52">
        <v>17250255.744800001</v>
      </c>
      <c r="G270" s="52">
        <v>21855018.073081464</v>
      </c>
      <c r="H270" s="53">
        <v>-0.21069588288069585</v>
      </c>
      <c r="I270" s="52">
        <v>-4604762.3282814622</v>
      </c>
      <c r="J270" s="52">
        <v>1857.9127865370635</v>
      </c>
      <c r="K270" s="52">
        <v>2353.8617704387802</v>
      </c>
      <c r="L270" s="52">
        <v>1845.48</v>
      </c>
      <c r="M270" s="51" t="s">
        <v>6521</v>
      </c>
      <c r="N270" s="54" t="s">
        <v>6522</v>
      </c>
    </row>
    <row r="271" spans="1:14" s="51" customFormat="1" ht="16.5" customHeight="1" x14ac:dyDescent="0.25">
      <c r="A271" s="51" t="s">
        <v>792</v>
      </c>
      <c r="B271" s="51" t="s">
        <v>793</v>
      </c>
      <c r="C271" s="51">
        <v>670</v>
      </c>
      <c r="D271" s="51" t="s">
        <v>794</v>
      </c>
      <c r="E271" s="52">
        <v>1256.4800000000002</v>
      </c>
      <c r="F271" s="52">
        <v>5645357.5721000005</v>
      </c>
      <c r="G271" s="52">
        <v>5658352.2653989997</v>
      </c>
      <c r="H271" s="53">
        <v>-2.2965507783002659E-3</v>
      </c>
      <c r="I271" s="52">
        <v>-12994.69329899922</v>
      </c>
      <c r="J271" s="52">
        <v>4492.994374840825</v>
      </c>
      <c r="K271" s="52">
        <v>4503.3365158211818</v>
      </c>
      <c r="L271" s="52">
        <v>4435.18</v>
      </c>
      <c r="M271" s="51" t="s">
        <v>6521</v>
      </c>
      <c r="N271" s="54" t="s">
        <v>6527</v>
      </c>
    </row>
    <row r="272" spans="1:14" s="51" customFormat="1" ht="16.5" customHeight="1" x14ac:dyDescent="0.25">
      <c r="A272" s="51" t="s">
        <v>795</v>
      </c>
      <c r="B272" s="51" t="s">
        <v>796</v>
      </c>
      <c r="C272" s="51">
        <v>671</v>
      </c>
      <c r="D272" s="51" t="s">
        <v>797</v>
      </c>
      <c r="E272" s="52">
        <v>544.2700000000001</v>
      </c>
      <c r="F272" s="52">
        <v>4221766.7642000001</v>
      </c>
      <c r="G272" s="52">
        <v>4165232.0777783296</v>
      </c>
      <c r="H272" s="53">
        <v>1.3572997942488119E-2</v>
      </c>
      <c r="I272" s="52">
        <v>56534.686421670485</v>
      </c>
      <c r="J272" s="52">
        <v>7756.7508115457385</v>
      </c>
      <c r="K272" s="52">
        <v>7652.8783099901311</v>
      </c>
      <c r="L272" s="52">
        <v>7455.54</v>
      </c>
      <c r="M272" s="51" t="s">
        <v>6521</v>
      </c>
      <c r="N272" s="54" t="s">
        <v>6522</v>
      </c>
    </row>
    <row r="273" spans="1:14" s="51" customFormat="1" ht="16.5" customHeight="1" x14ac:dyDescent="0.25">
      <c r="A273" s="51" t="s">
        <v>798</v>
      </c>
      <c r="B273" s="51" t="s">
        <v>799</v>
      </c>
      <c r="C273" s="51">
        <v>672</v>
      </c>
      <c r="D273" s="51" t="s">
        <v>800</v>
      </c>
      <c r="E273" s="52">
        <v>408.09</v>
      </c>
      <c r="F273" s="52">
        <v>6974420.5611000005</v>
      </c>
      <c r="G273" s="52">
        <v>6361081.0913748853</v>
      </c>
      <c r="H273" s="53">
        <v>9.6420633680767587E-2</v>
      </c>
      <c r="I273" s="52">
        <v>613339.46972511522</v>
      </c>
      <c r="J273" s="52">
        <v>17090.398101154158</v>
      </c>
      <c r="K273" s="52">
        <v>15587.446620536857</v>
      </c>
      <c r="L273" s="52">
        <v>16253.67</v>
      </c>
      <c r="M273" s="51" t="s">
        <v>6524</v>
      </c>
      <c r="N273" s="54" t="s">
        <v>6522</v>
      </c>
    </row>
    <row r="274" spans="1:14" s="51" customFormat="1" ht="16.5" customHeight="1" x14ac:dyDescent="0.25">
      <c r="A274" s="51" t="s">
        <v>801</v>
      </c>
      <c r="B274" s="51" t="s">
        <v>802</v>
      </c>
      <c r="C274" s="51">
        <v>673</v>
      </c>
      <c r="D274" s="51" t="s">
        <v>803</v>
      </c>
      <c r="E274" s="52">
        <v>3960.67</v>
      </c>
      <c r="F274" s="52">
        <v>7309337.2716000006</v>
      </c>
      <c r="G274" s="52">
        <v>4433782.5239011515</v>
      </c>
      <c r="H274" s="53">
        <v>0.64855565923624403</v>
      </c>
      <c r="I274" s="52">
        <v>2875554.7476988491</v>
      </c>
      <c r="J274" s="52">
        <v>1845.48</v>
      </c>
      <c r="K274" s="52">
        <v>1119.452649148036</v>
      </c>
      <c r="L274" s="52">
        <v>1845.48</v>
      </c>
      <c r="M274" s="51" t="s">
        <v>6524</v>
      </c>
      <c r="N274" s="54" t="s">
        <v>6522</v>
      </c>
    </row>
    <row r="275" spans="1:14" s="51" customFormat="1" ht="16.5" customHeight="1" x14ac:dyDescent="0.25">
      <c r="A275" s="51" t="s">
        <v>804</v>
      </c>
      <c r="B275" s="51" t="s">
        <v>805</v>
      </c>
      <c r="C275" s="51">
        <v>674</v>
      </c>
      <c r="D275" s="51" t="s">
        <v>806</v>
      </c>
      <c r="E275" s="52">
        <v>2495.4499999999998</v>
      </c>
      <c r="F275" s="52">
        <v>3158899.2615</v>
      </c>
      <c r="G275" s="52">
        <v>4199811.2032994581</v>
      </c>
      <c r="H275" s="53">
        <v>-0.24784731775125901</v>
      </c>
      <c r="I275" s="52">
        <v>-1040911.9417994581</v>
      </c>
      <c r="J275" s="52">
        <v>1265.8635763088823</v>
      </c>
      <c r="K275" s="52">
        <v>1682.987518603642</v>
      </c>
      <c r="L275" s="52">
        <v>1249.47</v>
      </c>
      <c r="M275" s="51" t="s">
        <v>6521</v>
      </c>
      <c r="N275" s="54" t="s">
        <v>6522</v>
      </c>
    </row>
    <row r="276" spans="1:14" s="51" customFormat="1" ht="16.5" customHeight="1" x14ac:dyDescent="0.25">
      <c r="A276" s="51" t="s">
        <v>807</v>
      </c>
      <c r="B276" s="51" t="s">
        <v>808</v>
      </c>
      <c r="C276" s="51">
        <v>675</v>
      </c>
      <c r="D276" s="51" t="s">
        <v>809</v>
      </c>
      <c r="E276" s="52">
        <v>343.31</v>
      </c>
      <c r="F276" s="52">
        <v>1166872.3229000003</v>
      </c>
      <c r="G276" s="52">
        <v>1125249.2006410959</v>
      </c>
      <c r="H276" s="53">
        <v>3.6990137149344404E-2</v>
      </c>
      <c r="I276" s="52">
        <v>41623.12225890439</v>
      </c>
      <c r="J276" s="52">
        <v>3398.888243569952</v>
      </c>
      <c r="K276" s="52">
        <v>3277.6476089863268</v>
      </c>
      <c r="L276" s="52">
        <v>3256.4</v>
      </c>
      <c r="M276" s="51" t="s">
        <v>6521</v>
      </c>
      <c r="N276" s="54" t="s">
        <v>6526</v>
      </c>
    </row>
    <row r="277" spans="1:14" s="51" customFormat="1" ht="16.5" customHeight="1" x14ac:dyDescent="0.25">
      <c r="A277" s="51" t="s">
        <v>810</v>
      </c>
      <c r="B277" s="51" t="s">
        <v>811</v>
      </c>
      <c r="C277" s="51">
        <v>678</v>
      </c>
      <c r="D277" s="51" t="s">
        <v>812</v>
      </c>
      <c r="E277" s="52">
        <v>3647.95</v>
      </c>
      <c r="F277" s="52">
        <v>4558004.0865000011</v>
      </c>
      <c r="G277" s="52">
        <v>4210041.6849337919</v>
      </c>
      <c r="H277" s="53">
        <v>8.2650583439931369E-2</v>
      </c>
      <c r="I277" s="52">
        <v>347962.40156620927</v>
      </c>
      <c r="J277" s="52">
        <v>1249.4700000000005</v>
      </c>
      <c r="K277" s="52">
        <v>1154.0842623757978</v>
      </c>
      <c r="L277" s="52">
        <v>1249.47</v>
      </c>
      <c r="M277" s="51" t="s">
        <v>6523</v>
      </c>
      <c r="N277" s="54" t="s">
        <v>6522</v>
      </c>
    </row>
    <row r="278" spans="1:14" s="51" customFormat="1" ht="16.5" customHeight="1" x14ac:dyDescent="0.25">
      <c r="A278" s="51" t="s">
        <v>813</v>
      </c>
      <c r="B278" s="51" t="s">
        <v>814</v>
      </c>
      <c r="C278" s="51">
        <v>679</v>
      </c>
      <c r="D278" s="51" t="s">
        <v>815</v>
      </c>
      <c r="E278" s="52">
        <v>1552.97</v>
      </c>
      <c r="F278" s="52">
        <v>7914721.7756000003</v>
      </c>
      <c r="G278" s="52">
        <v>6146055.1228146963</v>
      </c>
      <c r="H278" s="53">
        <v>0.28777266351221908</v>
      </c>
      <c r="I278" s="52">
        <v>1768666.652785304</v>
      </c>
      <c r="J278" s="52">
        <v>5096.506549128444</v>
      </c>
      <c r="K278" s="52">
        <v>3957.6135551972648</v>
      </c>
      <c r="L278" s="52">
        <v>5095.4799999999996</v>
      </c>
      <c r="M278" s="51" t="s">
        <v>6521</v>
      </c>
      <c r="N278" s="54" t="s">
        <v>6522</v>
      </c>
    </row>
    <row r="279" spans="1:14" s="51" customFormat="1" ht="16.5" customHeight="1" x14ac:dyDescent="0.25">
      <c r="A279" s="51" t="s">
        <v>816</v>
      </c>
      <c r="B279" s="51" t="s">
        <v>817</v>
      </c>
      <c r="C279" s="51">
        <v>680</v>
      </c>
      <c r="D279" s="51" t="s">
        <v>818</v>
      </c>
      <c r="E279" s="52">
        <v>67.580000000000013</v>
      </c>
      <c r="F279" s="52">
        <v>405170.91259999998</v>
      </c>
      <c r="G279" s="52">
        <v>354722.56701240281</v>
      </c>
      <c r="H279" s="53">
        <v>0.14221916020875347</v>
      </c>
      <c r="I279" s="52">
        <v>50448.34558759717</v>
      </c>
      <c r="J279" s="52">
        <v>5995.4263480319605</v>
      </c>
      <c r="K279" s="52">
        <v>5248.9281889967851</v>
      </c>
      <c r="L279" s="52">
        <v>5892.58</v>
      </c>
      <c r="M279" s="51" t="s">
        <v>6525</v>
      </c>
      <c r="N279" s="54" t="s">
        <v>6529</v>
      </c>
    </row>
    <row r="280" spans="1:14" s="51" customFormat="1" ht="16.5" customHeight="1" x14ac:dyDescent="0.25">
      <c r="A280" s="51" t="s">
        <v>819</v>
      </c>
      <c r="B280" s="51" t="s">
        <v>820</v>
      </c>
      <c r="C280" s="51">
        <v>683</v>
      </c>
      <c r="D280" s="51" t="s">
        <v>821</v>
      </c>
      <c r="E280" s="52">
        <v>3105.83</v>
      </c>
      <c r="F280" s="52">
        <v>12176381.8588</v>
      </c>
      <c r="G280" s="52">
        <v>12439819.553167131</v>
      </c>
      <c r="H280" s="53">
        <v>-2.1176970714182231E-2</v>
      </c>
      <c r="I280" s="52">
        <v>-263437.69436713122</v>
      </c>
      <c r="J280" s="52">
        <v>3920.4920613169425</v>
      </c>
      <c r="K280" s="52">
        <v>4005.312445680263</v>
      </c>
      <c r="L280" s="52">
        <v>3918.01</v>
      </c>
      <c r="M280" s="51" t="s">
        <v>6523</v>
      </c>
      <c r="N280" s="54" t="s">
        <v>6522</v>
      </c>
    </row>
    <row r="281" spans="1:14" s="51" customFormat="1" ht="16.5" customHeight="1" x14ac:dyDescent="0.25">
      <c r="A281" s="51" t="s">
        <v>822</v>
      </c>
      <c r="B281" s="51" t="s">
        <v>823</v>
      </c>
      <c r="C281" s="51">
        <v>684</v>
      </c>
      <c r="D281" s="51" t="s">
        <v>824</v>
      </c>
      <c r="E281" s="52">
        <v>172.1</v>
      </c>
      <c r="F281" s="52">
        <v>997815.73299999989</v>
      </c>
      <c r="G281" s="52">
        <v>935267.4206871005</v>
      </c>
      <c r="H281" s="53">
        <v>6.6877462990155179E-2</v>
      </c>
      <c r="I281" s="52">
        <v>62548.31231289939</v>
      </c>
      <c r="J281" s="52">
        <v>5797.8833991865195</v>
      </c>
      <c r="K281" s="52">
        <v>5434.4417239227223</v>
      </c>
      <c r="L281" s="52">
        <v>5632.37</v>
      </c>
      <c r="M281" s="51" t="s">
        <v>6525</v>
      </c>
      <c r="N281" s="54" t="s">
        <v>6527</v>
      </c>
    </row>
    <row r="282" spans="1:14" s="51" customFormat="1" ht="16.5" customHeight="1" x14ac:dyDescent="0.25">
      <c r="A282" s="51" t="s">
        <v>876</v>
      </c>
      <c r="B282" s="51" t="s">
        <v>877</v>
      </c>
      <c r="C282" s="51">
        <v>712</v>
      </c>
      <c r="D282" s="51" t="s">
        <v>878</v>
      </c>
      <c r="E282" s="52">
        <v>250.23</v>
      </c>
      <c r="F282" s="52">
        <v>980403.64229999995</v>
      </c>
      <c r="G282" s="52">
        <v>463406.86952630873</v>
      </c>
      <c r="H282" s="53">
        <v>1.1156433077959367</v>
      </c>
      <c r="I282" s="52">
        <v>516996.77277369122</v>
      </c>
      <c r="J282" s="52">
        <v>3918.0099999999998</v>
      </c>
      <c r="K282" s="52">
        <v>1851.9237082936049</v>
      </c>
      <c r="L282" s="52">
        <v>3918.01</v>
      </c>
      <c r="M282" s="51" t="s">
        <v>6525</v>
      </c>
      <c r="N282" s="54" t="s">
        <v>6522</v>
      </c>
    </row>
    <row r="283" spans="1:14" s="51" customFormat="1" ht="16.5" customHeight="1" x14ac:dyDescent="0.25">
      <c r="A283" s="51" t="s">
        <v>825</v>
      </c>
      <c r="B283" s="51" t="s">
        <v>826</v>
      </c>
      <c r="C283" s="51">
        <v>687</v>
      </c>
      <c r="D283" s="51" t="s">
        <v>827</v>
      </c>
      <c r="E283" s="52">
        <v>8715.2899999999991</v>
      </c>
      <c r="F283" s="52">
        <v>16760471.776900001</v>
      </c>
      <c r="G283" s="52">
        <v>18344653.743663356</v>
      </c>
      <c r="H283" s="53">
        <v>-8.6356602250427628E-2</v>
      </c>
      <c r="I283" s="52">
        <v>-1584181.9667633548</v>
      </c>
      <c r="J283" s="52">
        <v>1923.1111961736217</v>
      </c>
      <c r="K283" s="52">
        <v>2104.8816211122471</v>
      </c>
      <c r="L283" s="52">
        <v>1918.23</v>
      </c>
      <c r="M283" s="51" t="s">
        <v>6523</v>
      </c>
      <c r="N283" s="54" t="s">
        <v>6522</v>
      </c>
    </row>
    <row r="284" spans="1:14" s="51" customFormat="1" ht="16.5" customHeight="1" x14ac:dyDescent="0.25">
      <c r="A284" s="51" t="s">
        <v>828</v>
      </c>
      <c r="B284" s="51" t="s">
        <v>829</v>
      </c>
      <c r="C284" s="51">
        <v>688</v>
      </c>
      <c r="D284" s="51" t="s">
        <v>830</v>
      </c>
      <c r="E284" s="52">
        <v>178.5</v>
      </c>
      <c r="F284" s="52">
        <v>603468.90690000006</v>
      </c>
      <c r="G284" s="52">
        <v>700901.69180130004</v>
      </c>
      <c r="H284" s="53">
        <v>-0.13901062879574466</v>
      </c>
      <c r="I284" s="52">
        <v>-97432.78490129998</v>
      </c>
      <c r="J284" s="52">
        <v>3380.7781899159668</v>
      </c>
      <c r="K284" s="52">
        <v>3926.6201221361348</v>
      </c>
      <c r="L284" s="52">
        <v>3231.08</v>
      </c>
      <c r="M284" s="51" t="s">
        <v>6525</v>
      </c>
      <c r="N284" s="54" t="s">
        <v>6528</v>
      </c>
    </row>
    <row r="285" spans="1:14" s="51" customFormat="1" ht="16.5" customHeight="1" x14ac:dyDescent="0.25">
      <c r="A285" s="51" t="s">
        <v>831</v>
      </c>
      <c r="B285" s="51" t="s">
        <v>832</v>
      </c>
      <c r="C285" s="51">
        <v>691</v>
      </c>
      <c r="D285" s="51" t="s">
        <v>833</v>
      </c>
      <c r="E285" s="52">
        <v>4106.2</v>
      </c>
      <c r="F285" s="52">
        <v>7876636.0259999996</v>
      </c>
      <c r="G285" s="52">
        <v>6206470.1473796926</v>
      </c>
      <c r="H285" s="53">
        <v>0.26910076725744569</v>
      </c>
      <c r="I285" s="52">
        <v>1670165.878620307</v>
      </c>
      <c r="J285" s="52">
        <v>1918.23</v>
      </c>
      <c r="K285" s="52">
        <v>1511.4875425891805</v>
      </c>
      <c r="L285" s="52">
        <v>1918.23</v>
      </c>
      <c r="M285" s="51" t="s">
        <v>6523</v>
      </c>
      <c r="N285" s="54" t="s">
        <v>6522</v>
      </c>
    </row>
    <row r="286" spans="1:14" s="51" customFormat="1" ht="16.5" customHeight="1" x14ac:dyDescent="0.25">
      <c r="A286" s="51" t="s">
        <v>834</v>
      </c>
      <c r="B286" s="51" t="s">
        <v>835</v>
      </c>
      <c r="C286" s="51">
        <v>692</v>
      </c>
      <c r="D286" s="51" t="s">
        <v>836</v>
      </c>
      <c r="E286" s="52">
        <v>1520.9099999999999</v>
      </c>
      <c r="F286" s="52">
        <v>2182862.2740999996</v>
      </c>
      <c r="G286" s="52">
        <v>2352403.7000020025</v>
      </c>
      <c r="H286" s="53">
        <v>-7.2071569136648916E-2</v>
      </c>
      <c r="I286" s="52">
        <v>-169541.42590200296</v>
      </c>
      <c r="J286" s="52">
        <v>1435.2343492382847</v>
      </c>
      <c r="K286" s="52">
        <v>1546.7080234872562</v>
      </c>
      <c r="L286" s="52">
        <v>1428.36</v>
      </c>
      <c r="M286" s="51" t="s">
        <v>6524</v>
      </c>
      <c r="N286" s="54" t="s">
        <v>6526</v>
      </c>
    </row>
    <row r="287" spans="1:14" s="51" customFormat="1" ht="16.5" customHeight="1" x14ac:dyDescent="0.25">
      <c r="A287" s="51" t="s">
        <v>837</v>
      </c>
      <c r="B287" s="51" t="s">
        <v>838</v>
      </c>
      <c r="C287" s="51">
        <v>696</v>
      </c>
      <c r="D287" s="51" t="s">
        <v>839</v>
      </c>
      <c r="E287" s="52">
        <v>3101.9300000000003</v>
      </c>
      <c r="F287" s="52">
        <v>4430672.7347999997</v>
      </c>
      <c r="G287" s="52">
        <v>4493260.730269216</v>
      </c>
      <c r="H287" s="53">
        <v>-1.3929304179387425E-2</v>
      </c>
      <c r="I287" s="52">
        <v>-62587.995469216257</v>
      </c>
      <c r="J287" s="52">
        <v>1428.3599999999997</v>
      </c>
      <c r="K287" s="52">
        <v>1448.5371140771119</v>
      </c>
      <c r="L287" s="52">
        <v>1428.36</v>
      </c>
      <c r="M287" s="51" t="s">
        <v>6524</v>
      </c>
      <c r="N287" s="54" t="s">
        <v>6522</v>
      </c>
    </row>
    <row r="288" spans="1:14" s="51" customFormat="1" ht="16.5" customHeight="1" x14ac:dyDescent="0.25">
      <c r="A288" s="51" t="s">
        <v>840</v>
      </c>
      <c r="B288" s="51" t="s">
        <v>841</v>
      </c>
      <c r="C288" s="51">
        <v>698</v>
      </c>
      <c r="D288" s="51" t="s">
        <v>842</v>
      </c>
      <c r="E288" s="52">
        <v>3397.6299999999997</v>
      </c>
      <c r="F288" s="52">
        <v>8902025.784</v>
      </c>
      <c r="G288" s="52">
        <v>10367335.759685885</v>
      </c>
      <c r="H288" s="53">
        <v>-0.1413391067533325</v>
      </c>
      <c r="I288" s="52">
        <v>-1465309.9756858852</v>
      </c>
      <c r="J288" s="52">
        <v>2620.0692200151284</v>
      </c>
      <c r="K288" s="52">
        <v>3051.3433657243095</v>
      </c>
      <c r="L288" s="52">
        <v>2619.1999999999998</v>
      </c>
      <c r="M288" s="51" t="s">
        <v>6523</v>
      </c>
      <c r="N288" s="54" t="s">
        <v>6522</v>
      </c>
    </row>
    <row r="289" spans="1:14" s="51" customFormat="1" ht="16.5" customHeight="1" x14ac:dyDescent="0.25">
      <c r="A289" s="51" t="s">
        <v>843</v>
      </c>
      <c r="B289" s="51" t="s">
        <v>844</v>
      </c>
      <c r="C289" s="51">
        <v>699</v>
      </c>
      <c r="D289" s="51" t="s">
        <v>845</v>
      </c>
      <c r="E289" s="52">
        <v>541.42999999999995</v>
      </c>
      <c r="F289" s="52">
        <v>2272539.6507000001</v>
      </c>
      <c r="G289" s="52">
        <v>2333514.4800933772</v>
      </c>
      <c r="H289" s="53">
        <v>-2.6130041151892547E-2</v>
      </c>
      <c r="I289" s="52">
        <v>-60974.829393377062</v>
      </c>
      <c r="J289" s="52">
        <v>4197.2917102857255</v>
      </c>
      <c r="K289" s="52">
        <v>4309.909831544941</v>
      </c>
      <c r="L289" s="52">
        <v>4136.29</v>
      </c>
      <c r="M289" s="51" t="s">
        <v>6523</v>
      </c>
      <c r="N289" s="54" t="s">
        <v>6522</v>
      </c>
    </row>
    <row r="290" spans="1:14" s="51" customFormat="1" ht="16.5" customHeight="1" x14ac:dyDescent="0.25">
      <c r="A290" s="51" t="s">
        <v>846</v>
      </c>
      <c r="B290" s="51" t="s">
        <v>847</v>
      </c>
      <c r="C290" s="51">
        <v>702</v>
      </c>
      <c r="D290" s="51" t="s">
        <v>848</v>
      </c>
      <c r="E290" s="52">
        <v>686.81</v>
      </c>
      <c r="F290" s="52">
        <v>1798892.7520000001</v>
      </c>
      <c r="G290" s="52">
        <v>707255.73557546455</v>
      </c>
      <c r="H290" s="53">
        <v>1.543482734058446</v>
      </c>
      <c r="I290" s="52">
        <v>1091637.0164245355</v>
      </c>
      <c r="J290" s="52">
        <v>2619.2000000000003</v>
      </c>
      <c r="K290" s="52">
        <v>1029.7691291266356</v>
      </c>
      <c r="L290" s="52">
        <v>2619.1999999999998</v>
      </c>
      <c r="M290" s="51" t="s">
        <v>6523</v>
      </c>
      <c r="N290" s="54" t="s">
        <v>6527</v>
      </c>
    </row>
    <row r="291" spans="1:14" s="51" customFormat="1" ht="16.5" customHeight="1" x14ac:dyDescent="0.25">
      <c r="A291" s="51" t="s">
        <v>849</v>
      </c>
      <c r="B291" s="51" t="s">
        <v>850</v>
      </c>
      <c r="C291" s="51">
        <v>703</v>
      </c>
      <c r="D291" s="51" t="s">
        <v>851</v>
      </c>
      <c r="E291" s="52">
        <v>587.29</v>
      </c>
      <c r="F291" s="52">
        <v>6132498.2023000009</v>
      </c>
      <c r="G291" s="52">
        <v>5969416.1670038654</v>
      </c>
      <c r="H291" s="53">
        <v>2.7319595540612029E-2</v>
      </c>
      <c r="I291" s="52">
        <v>163082.03529613558</v>
      </c>
      <c r="J291" s="52">
        <v>10442.027281751778</v>
      </c>
      <c r="K291" s="52">
        <v>10164.34158082696</v>
      </c>
      <c r="L291" s="52">
        <v>10438.870000000001</v>
      </c>
      <c r="M291" s="51" t="s">
        <v>6523</v>
      </c>
      <c r="N291" s="54" t="s">
        <v>6522</v>
      </c>
    </row>
    <row r="292" spans="1:14" s="51" customFormat="1" ht="16.5" customHeight="1" x14ac:dyDescent="0.25">
      <c r="A292" s="51" t="s">
        <v>852</v>
      </c>
      <c r="B292" s="51" t="s">
        <v>853</v>
      </c>
      <c r="C292" s="51">
        <v>704</v>
      </c>
      <c r="D292" s="51" t="s">
        <v>854</v>
      </c>
      <c r="E292" s="52">
        <v>620.96</v>
      </c>
      <c r="F292" s="52">
        <v>8585604.3854999989</v>
      </c>
      <c r="G292" s="52">
        <v>7885931.1834703581</v>
      </c>
      <c r="H292" s="53">
        <v>8.8724233797046193E-2</v>
      </c>
      <c r="I292" s="52">
        <v>699673.20202964079</v>
      </c>
      <c r="J292" s="52">
        <v>13826.340481673535</v>
      </c>
      <c r="K292" s="52">
        <v>12699.579978533815</v>
      </c>
      <c r="L292" s="52">
        <v>14092.16</v>
      </c>
      <c r="M292" s="51" t="s">
        <v>6523</v>
      </c>
      <c r="N292" s="54" t="s">
        <v>6526</v>
      </c>
    </row>
    <row r="293" spans="1:14" s="51" customFormat="1" ht="16.5" customHeight="1" x14ac:dyDescent="0.25">
      <c r="A293" s="51" t="s">
        <v>855</v>
      </c>
      <c r="B293" s="51" t="s">
        <v>856</v>
      </c>
      <c r="C293" s="51">
        <v>705</v>
      </c>
      <c r="D293" s="51" t="s">
        <v>857</v>
      </c>
      <c r="E293" s="52">
        <v>716.58000000000015</v>
      </c>
      <c r="F293" s="52">
        <v>13834230.805200003</v>
      </c>
      <c r="G293" s="52">
        <v>11876504.918364497</v>
      </c>
      <c r="H293" s="53">
        <v>0.16484023711456541</v>
      </c>
      <c r="I293" s="52">
        <v>1957725.8868355062</v>
      </c>
      <c r="J293" s="52">
        <v>19305.91253621368</v>
      </c>
      <c r="K293" s="52">
        <v>16573.871610098657</v>
      </c>
      <c r="L293" s="52">
        <v>19729.72</v>
      </c>
      <c r="M293" s="51" t="s">
        <v>6523</v>
      </c>
      <c r="N293" s="54" t="s">
        <v>6522</v>
      </c>
    </row>
    <row r="294" spans="1:14" s="51" customFormat="1" ht="16.5" customHeight="1" x14ac:dyDescent="0.25">
      <c r="A294" s="51" t="s">
        <v>858</v>
      </c>
      <c r="B294" s="51" t="s">
        <v>859</v>
      </c>
      <c r="C294" s="51">
        <v>706</v>
      </c>
      <c r="D294" s="51" t="s">
        <v>860</v>
      </c>
      <c r="E294" s="52">
        <v>1687.79</v>
      </c>
      <c r="F294" s="52">
        <v>38637394.733800001</v>
      </c>
      <c r="G294" s="52">
        <v>32802622.408655066</v>
      </c>
      <c r="H294" s="53">
        <v>0.17787517877245729</v>
      </c>
      <c r="I294" s="52">
        <v>5834772.3251449354</v>
      </c>
      <c r="J294" s="52">
        <v>22892.299832206616</v>
      </c>
      <c r="K294" s="52">
        <v>19435.251073092662</v>
      </c>
      <c r="L294" s="52">
        <v>22491.22</v>
      </c>
      <c r="M294" s="51" t="s">
        <v>6521</v>
      </c>
      <c r="N294" s="54" t="s">
        <v>6522</v>
      </c>
    </row>
    <row r="295" spans="1:14" s="51" customFormat="1" ht="16.5" customHeight="1" x14ac:dyDescent="0.25">
      <c r="A295" s="51" t="s">
        <v>861</v>
      </c>
      <c r="B295" s="51" t="s">
        <v>862</v>
      </c>
      <c r="C295" s="51">
        <v>707</v>
      </c>
      <c r="D295" s="51" t="s">
        <v>863</v>
      </c>
      <c r="E295" s="52">
        <v>1808.39</v>
      </c>
      <c r="F295" s="52">
        <v>8708514.4063000008</v>
      </c>
      <c r="G295" s="52">
        <v>8560909.6458519064</v>
      </c>
      <c r="H295" s="53">
        <v>1.7241714555370269E-2</v>
      </c>
      <c r="I295" s="52">
        <v>147604.76044809446</v>
      </c>
      <c r="J295" s="52">
        <v>4815.6174311404066</v>
      </c>
      <c r="K295" s="52">
        <v>4733.9952365650697</v>
      </c>
      <c r="L295" s="52">
        <v>4798.49</v>
      </c>
      <c r="M295" s="51" t="s">
        <v>6523</v>
      </c>
      <c r="N295" s="54" t="s">
        <v>6522</v>
      </c>
    </row>
    <row r="296" spans="1:14" s="51" customFormat="1" ht="16.5" customHeight="1" x14ac:dyDescent="0.25">
      <c r="A296" s="51" t="s">
        <v>864</v>
      </c>
      <c r="B296" s="51" t="s">
        <v>865</v>
      </c>
      <c r="C296" s="51">
        <v>708</v>
      </c>
      <c r="D296" s="51" t="s">
        <v>866</v>
      </c>
      <c r="E296" s="52">
        <v>727.25</v>
      </c>
      <c r="F296" s="52">
        <v>5624103.8378999988</v>
      </c>
      <c r="G296" s="52">
        <v>5519232.1213234412</v>
      </c>
      <c r="H296" s="53">
        <v>1.9001142599418541E-2</v>
      </c>
      <c r="I296" s="52">
        <v>104871.71657655761</v>
      </c>
      <c r="J296" s="52">
        <v>7733.3844453764159</v>
      </c>
      <c r="K296" s="52">
        <v>7589.1813287362547</v>
      </c>
      <c r="L296" s="52">
        <v>7674.93</v>
      </c>
      <c r="M296" s="51" t="s">
        <v>6523</v>
      </c>
      <c r="N296" s="54" t="s">
        <v>6527</v>
      </c>
    </row>
    <row r="297" spans="1:14" s="51" customFormat="1" ht="16.5" customHeight="1" x14ac:dyDescent="0.25">
      <c r="A297" s="51" t="s">
        <v>867</v>
      </c>
      <c r="B297" s="51" t="s">
        <v>868</v>
      </c>
      <c r="C297" s="51">
        <v>709</v>
      </c>
      <c r="D297" s="51" t="s">
        <v>869</v>
      </c>
      <c r="E297" s="52">
        <v>418.79</v>
      </c>
      <c r="F297" s="52">
        <v>5209506.8583000004</v>
      </c>
      <c r="G297" s="52">
        <v>4400939.7005327307</v>
      </c>
      <c r="H297" s="53">
        <v>0.18372602507355262</v>
      </c>
      <c r="I297" s="52">
        <v>808567.15776726976</v>
      </c>
      <c r="J297" s="52">
        <v>12439.425149358867</v>
      </c>
      <c r="K297" s="52">
        <v>10508.702931141455</v>
      </c>
      <c r="L297" s="52">
        <v>12493.5</v>
      </c>
      <c r="M297" s="51" t="s">
        <v>6523</v>
      </c>
      <c r="N297" s="54" t="s">
        <v>6522</v>
      </c>
    </row>
    <row r="298" spans="1:14" s="51" customFormat="1" ht="16.5" customHeight="1" x14ac:dyDescent="0.25">
      <c r="A298" s="51" t="s">
        <v>870</v>
      </c>
      <c r="B298" s="51" t="s">
        <v>871</v>
      </c>
      <c r="C298" s="51">
        <v>710</v>
      </c>
      <c r="D298" s="51" t="s">
        <v>872</v>
      </c>
      <c r="E298" s="52">
        <v>369.16</v>
      </c>
      <c r="F298" s="52">
        <v>7857970.1212999998</v>
      </c>
      <c r="G298" s="52">
        <v>5767741.6900270693</v>
      </c>
      <c r="H298" s="53">
        <v>0.36239979936811628</v>
      </c>
      <c r="I298" s="52">
        <v>2090228.4312729305</v>
      </c>
      <c r="J298" s="52">
        <v>21286.08224428432</v>
      </c>
      <c r="K298" s="52">
        <v>15623.961669810025</v>
      </c>
      <c r="L298" s="52">
        <v>21982.28</v>
      </c>
      <c r="M298" s="51" t="s">
        <v>6524</v>
      </c>
      <c r="N298" s="54" t="s">
        <v>6522</v>
      </c>
    </row>
    <row r="299" spans="1:14" s="51" customFormat="1" ht="16.5" customHeight="1" x14ac:dyDescent="0.25">
      <c r="A299" s="51" t="s">
        <v>879</v>
      </c>
      <c r="B299" s="51" t="s">
        <v>880</v>
      </c>
      <c r="C299" s="51">
        <v>713</v>
      </c>
      <c r="D299" s="51" t="s">
        <v>881</v>
      </c>
      <c r="E299" s="52">
        <v>4765.5</v>
      </c>
      <c r="F299" s="52">
        <v>3473127.4106197036</v>
      </c>
      <c r="G299" s="52">
        <v>4175079.933548966</v>
      </c>
      <c r="H299" s="53">
        <v>-0.16812912186152518</v>
      </c>
      <c r="I299" s="52">
        <v>-701952.52292926237</v>
      </c>
      <c r="J299" s="52">
        <v>728.8065073171133</v>
      </c>
      <c r="K299" s="52">
        <v>876.10532652375741</v>
      </c>
      <c r="L299" s="52">
        <v>731.02</v>
      </c>
      <c r="M299" s="51" t="s">
        <v>6521</v>
      </c>
      <c r="N299" s="54" t="s">
        <v>6522</v>
      </c>
    </row>
    <row r="300" spans="1:14" s="51" customFormat="1" ht="16.5" customHeight="1" x14ac:dyDescent="0.25">
      <c r="A300" s="51" t="s">
        <v>882</v>
      </c>
      <c r="B300" s="51" t="s">
        <v>883</v>
      </c>
      <c r="C300" s="51">
        <v>714</v>
      </c>
      <c r="D300" s="51" t="s">
        <v>884</v>
      </c>
      <c r="E300" s="52">
        <v>20063.98</v>
      </c>
      <c r="F300" s="52">
        <v>9983836.4480000008</v>
      </c>
      <c r="G300" s="52">
        <v>12088291.47435274</v>
      </c>
      <c r="H300" s="53">
        <v>-0.1740903609759642</v>
      </c>
      <c r="I300" s="52">
        <v>-2104455.026352739</v>
      </c>
      <c r="J300" s="52">
        <v>497.6</v>
      </c>
      <c r="K300" s="52">
        <v>602.48721711010182</v>
      </c>
      <c r="L300" s="52">
        <v>497.6</v>
      </c>
      <c r="M300" s="51" t="s">
        <v>6521</v>
      </c>
      <c r="N300" s="54" t="s">
        <v>6522</v>
      </c>
    </row>
    <row r="301" spans="1:14" s="51" customFormat="1" ht="16.5" customHeight="1" x14ac:dyDescent="0.25">
      <c r="A301" s="51" t="s">
        <v>885</v>
      </c>
      <c r="B301" s="51" t="s">
        <v>886</v>
      </c>
      <c r="C301" s="51">
        <v>715</v>
      </c>
      <c r="D301" s="51" t="s">
        <v>887</v>
      </c>
      <c r="E301" s="52">
        <v>627.57000000000005</v>
      </c>
      <c r="F301" s="52">
        <v>1576692.1721999997</v>
      </c>
      <c r="G301" s="52">
        <v>2043505.6753827597</v>
      </c>
      <c r="H301" s="53">
        <v>-0.22843758586348106</v>
      </c>
      <c r="I301" s="52">
        <v>-466813.50318275997</v>
      </c>
      <c r="J301" s="52">
        <v>2512.3765830106595</v>
      </c>
      <c r="K301" s="52">
        <v>3256.2195060037279</v>
      </c>
      <c r="L301" s="52">
        <v>2489.9899999999998</v>
      </c>
      <c r="M301" s="51" t="s">
        <v>6523</v>
      </c>
      <c r="N301" s="54" t="s">
        <v>6522</v>
      </c>
    </row>
    <row r="302" spans="1:14" s="51" customFormat="1" ht="16.5" customHeight="1" x14ac:dyDescent="0.25">
      <c r="A302" s="51" t="s">
        <v>888</v>
      </c>
      <c r="B302" s="51" t="s">
        <v>889</v>
      </c>
      <c r="C302" s="51">
        <v>716</v>
      </c>
      <c r="D302" s="51" t="s">
        <v>890</v>
      </c>
      <c r="E302" s="52">
        <v>197.52</v>
      </c>
      <c r="F302" s="52">
        <v>1118775.9408</v>
      </c>
      <c r="G302" s="52">
        <v>1230832.7887128659</v>
      </c>
      <c r="H302" s="53">
        <v>-9.1041487471298588E-2</v>
      </c>
      <c r="I302" s="52">
        <v>-112056.84791286592</v>
      </c>
      <c r="J302" s="52">
        <v>5664.1147266099633</v>
      </c>
      <c r="K302" s="52">
        <v>6231.4337217135771</v>
      </c>
      <c r="L302" s="52">
        <v>5602.29</v>
      </c>
      <c r="M302" s="51" t="s">
        <v>6524</v>
      </c>
      <c r="N302" s="54" t="s">
        <v>6522</v>
      </c>
    </row>
    <row r="303" spans="1:14" s="51" customFormat="1" ht="16.5" customHeight="1" x14ac:dyDescent="0.25">
      <c r="A303" s="51" t="s">
        <v>891</v>
      </c>
      <c r="B303" s="51" t="s">
        <v>892</v>
      </c>
      <c r="C303" s="51">
        <v>717</v>
      </c>
      <c r="D303" s="51" t="s">
        <v>893</v>
      </c>
      <c r="E303" s="52">
        <v>210.98</v>
      </c>
      <c r="F303" s="52">
        <v>2287106.4401999996</v>
      </c>
      <c r="G303" s="52">
        <v>2335608.4214855288</v>
      </c>
      <c r="H303" s="53">
        <v>-2.0766315465963414E-2</v>
      </c>
      <c r="I303" s="52">
        <v>-48501.981285529211</v>
      </c>
      <c r="J303" s="52">
        <v>10840.394540714758</v>
      </c>
      <c r="K303" s="52">
        <v>11070.283541025352</v>
      </c>
      <c r="L303" s="52">
        <v>10911.55</v>
      </c>
      <c r="M303" s="51" t="s">
        <v>6524</v>
      </c>
      <c r="N303" s="54" t="s">
        <v>6522</v>
      </c>
    </row>
    <row r="304" spans="1:14" s="51" customFormat="1" ht="16.5" customHeight="1" x14ac:dyDescent="0.25">
      <c r="A304" s="51" t="s">
        <v>894</v>
      </c>
      <c r="B304" s="51" t="s">
        <v>895</v>
      </c>
      <c r="C304" s="51">
        <v>718</v>
      </c>
      <c r="D304" s="51" t="s">
        <v>896</v>
      </c>
      <c r="E304" s="52">
        <v>140.25</v>
      </c>
      <c r="F304" s="52">
        <v>2797184.4105000002</v>
      </c>
      <c r="G304" s="52">
        <v>2154170.2296782909</v>
      </c>
      <c r="H304" s="53">
        <v>0.29849738519399116</v>
      </c>
      <c r="I304" s="52">
        <v>643014.18082170933</v>
      </c>
      <c r="J304" s="52">
        <v>19944.273871657755</v>
      </c>
      <c r="K304" s="52">
        <v>15359.50252890047</v>
      </c>
      <c r="L304" s="52">
        <v>17598.349999999999</v>
      </c>
      <c r="M304" s="51" t="s">
        <v>6524</v>
      </c>
      <c r="N304" s="54" t="s">
        <v>6526</v>
      </c>
    </row>
    <row r="305" spans="1:14" s="51" customFormat="1" ht="16.5" customHeight="1" x14ac:dyDescent="0.25">
      <c r="A305" s="51" t="s">
        <v>897</v>
      </c>
      <c r="B305" s="51" t="s">
        <v>898</v>
      </c>
      <c r="C305" s="51">
        <v>719</v>
      </c>
      <c r="D305" s="51" t="s">
        <v>899</v>
      </c>
      <c r="E305" s="52">
        <v>182.99</v>
      </c>
      <c r="F305" s="52">
        <v>455643.27009999997</v>
      </c>
      <c r="G305" s="52">
        <v>217995.20505299297</v>
      </c>
      <c r="H305" s="53">
        <v>1.0901527168418066</v>
      </c>
      <c r="I305" s="52">
        <v>237648.065047007</v>
      </c>
      <c r="J305" s="52">
        <v>2489.9899999999998</v>
      </c>
      <c r="K305" s="52">
        <v>1191.2957268320288</v>
      </c>
      <c r="L305" s="52">
        <v>2489.9899999999998</v>
      </c>
      <c r="M305" s="51" t="s">
        <v>6525</v>
      </c>
      <c r="N305" s="54" t="s">
        <v>6522</v>
      </c>
    </row>
    <row r="306" spans="1:14" s="51" customFormat="1" ht="16.5" customHeight="1" x14ac:dyDescent="0.25">
      <c r="A306" s="51" t="s">
        <v>900</v>
      </c>
      <c r="B306" s="51" t="s">
        <v>901</v>
      </c>
      <c r="C306" s="51">
        <v>720</v>
      </c>
      <c r="D306" s="51" t="s">
        <v>902</v>
      </c>
      <c r="E306" s="52">
        <v>256.64</v>
      </c>
      <c r="F306" s="52">
        <v>303502.74459999998</v>
      </c>
      <c r="G306" s="52">
        <v>436535.3340712667</v>
      </c>
      <c r="H306" s="53">
        <v>-0.3047464410969043</v>
      </c>
      <c r="I306" s="52">
        <v>-133032.58947126672</v>
      </c>
      <c r="J306" s="52">
        <v>1182.6010933603491</v>
      </c>
      <c r="K306" s="52">
        <v>1700.963739367467</v>
      </c>
      <c r="L306" s="52">
        <v>1161.3499999999999</v>
      </c>
      <c r="M306" s="51" t="s">
        <v>6525</v>
      </c>
      <c r="N306" s="54" t="s">
        <v>6528</v>
      </c>
    </row>
    <row r="307" spans="1:14" s="51" customFormat="1" ht="16.5" customHeight="1" x14ac:dyDescent="0.25">
      <c r="A307" s="51" t="s">
        <v>903</v>
      </c>
      <c r="B307" s="51" t="s">
        <v>904</v>
      </c>
      <c r="C307" s="51">
        <v>724</v>
      </c>
      <c r="D307" s="51" t="s">
        <v>905</v>
      </c>
      <c r="E307" s="52">
        <v>578.07000000000005</v>
      </c>
      <c r="F307" s="52">
        <v>671341.59449999989</v>
      </c>
      <c r="G307" s="52">
        <v>595938.22481407633</v>
      </c>
      <c r="H307" s="53">
        <v>0.12652883561790018</v>
      </c>
      <c r="I307" s="52">
        <v>75403.369685923564</v>
      </c>
      <c r="J307" s="52">
        <v>1161.3499999999997</v>
      </c>
      <c r="K307" s="52">
        <v>1030.9101403187785</v>
      </c>
      <c r="L307" s="52">
        <v>1161.3499999999999</v>
      </c>
      <c r="M307" s="51" t="s">
        <v>6523</v>
      </c>
      <c r="N307" s="54" t="s">
        <v>6528</v>
      </c>
    </row>
    <row r="308" spans="1:14" s="51" customFormat="1" ht="16.5" customHeight="1" x14ac:dyDescent="0.25">
      <c r="A308" s="51" t="s">
        <v>906</v>
      </c>
      <c r="B308" s="51" t="s">
        <v>907</v>
      </c>
      <c r="C308" s="51">
        <v>815</v>
      </c>
      <c r="D308" s="51" t="s">
        <v>908</v>
      </c>
      <c r="E308" s="52">
        <v>5446.2500000000009</v>
      </c>
      <c r="F308" s="52">
        <v>6546937.7019633874</v>
      </c>
      <c r="G308" s="52">
        <v>7223535.7669361224</v>
      </c>
      <c r="H308" s="53">
        <v>-9.3665773494150728E-2</v>
      </c>
      <c r="I308" s="52">
        <v>-676598.06497273501</v>
      </c>
      <c r="J308" s="52">
        <v>1202.1001059377345</v>
      </c>
      <c r="K308" s="52">
        <v>1326.3320205528798</v>
      </c>
      <c r="L308" s="52">
        <v>1197.45</v>
      </c>
      <c r="M308" s="51" t="s">
        <v>6523</v>
      </c>
      <c r="N308" s="54" t="s">
        <v>6522</v>
      </c>
    </row>
    <row r="309" spans="1:14" s="51" customFormat="1" ht="16.5" customHeight="1" x14ac:dyDescent="0.25">
      <c r="A309" s="51" t="s">
        <v>909</v>
      </c>
      <c r="B309" s="51" t="s">
        <v>910</v>
      </c>
      <c r="C309" s="51">
        <v>816</v>
      </c>
      <c r="D309" s="51" t="s">
        <v>911</v>
      </c>
      <c r="E309" s="52">
        <v>159.56</v>
      </c>
      <c r="F309" s="52">
        <v>573680.69379194733</v>
      </c>
      <c r="G309" s="52">
        <v>480886.24442502402</v>
      </c>
      <c r="H309" s="53">
        <v>0.19296548912076661</v>
      </c>
      <c r="I309" s="52">
        <v>92794.449366923305</v>
      </c>
      <c r="J309" s="52">
        <v>3595.3916632736732</v>
      </c>
      <c r="K309" s="52">
        <v>3013.8270520495362</v>
      </c>
      <c r="L309" s="52">
        <v>3443.82</v>
      </c>
      <c r="M309" s="51" t="s">
        <v>6525</v>
      </c>
      <c r="N309" s="54" t="s">
        <v>6526</v>
      </c>
    </row>
    <row r="310" spans="1:14" s="51" customFormat="1" ht="16.5" customHeight="1" x14ac:dyDescent="0.25">
      <c r="A310" s="51" t="s">
        <v>912</v>
      </c>
      <c r="B310" s="51" t="s">
        <v>913</v>
      </c>
      <c r="C310" s="51">
        <v>819</v>
      </c>
      <c r="D310" s="51" t="s">
        <v>914</v>
      </c>
      <c r="E310" s="52">
        <v>64280.63</v>
      </c>
      <c r="F310" s="52">
        <v>76599550.357302874</v>
      </c>
      <c r="G310" s="52">
        <v>76412819.193490416</v>
      </c>
      <c r="H310" s="53">
        <v>2.4437151486274011E-3</v>
      </c>
      <c r="I310" s="52">
        <v>186731.16381245852</v>
      </c>
      <c r="J310" s="52">
        <v>1191.642806819144</v>
      </c>
      <c r="K310" s="52">
        <v>1188.7378700782867</v>
      </c>
      <c r="L310" s="52">
        <v>1197.45</v>
      </c>
      <c r="M310" s="51" t="s">
        <v>6523</v>
      </c>
      <c r="N310" s="54" t="s">
        <v>6522</v>
      </c>
    </row>
    <row r="311" spans="1:14" s="51" customFormat="1" ht="16.5" customHeight="1" x14ac:dyDescent="0.25">
      <c r="A311" s="51" t="s">
        <v>915</v>
      </c>
      <c r="B311" s="51" t="s">
        <v>916</v>
      </c>
      <c r="C311" s="51">
        <v>820</v>
      </c>
      <c r="D311" s="51" t="s">
        <v>917</v>
      </c>
      <c r="E311" s="52">
        <v>9349.39</v>
      </c>
      <c r="F311" s="52">
        <v>6295224.7687000008</v>
      </c>
      <c r="G311" s="52">
        <v>6945028.7950294297</v>
      </c>
      <c r="H311" s="53">
        <v>-9.3563906717635925E-2</v>
      </c>
      <c r="I311" s="52">
        <v>-649804.02632942889</v>
      </c>
      <c r="J311" s="52">
        <v>673.33000000000015</v>
      </c>
      <c r="K311" s="52">
        <v>742.83229120075532</v>
      </c>
      <c r="L311" s="52">
        <v>673.33</v>
      </c>
      <c r="M311" s="51" t="s">
        <v>6521</v>
      </c>
      <c r="N311" s="54" t="s">
        <v>6522</v>
      </c>
    </row>
    <row r="312" spans="1:14" s="51" customFormat="1" ht="16.5" customHeight="1" x14ac:dyDescent="0.25">
      <c r="A312" s="51" t="s">
        <v>918</v>
      </c>
      <c r="B312" s="51" t="s">
        <v>919</v>
      </c>
      <c r="C312" s="51">
        <v>821</v>
      </c>
      <c r="D312" s="51" t="s">
        <v>920</v>
      </c>
      <c r="E312" s="52">
        <v>2846.81</v>
      </c>
      <c r="F312" s="52">
        <v>1446578.0334000001</v>
      </c>
      <c r="G312" s="52">
        <v>2109480.1954535777</v>
      </c>
      <c r="H312" s="53">
        <v>-0.3142490569393761</v>
      </c>
      <c r="I312" s="52">
        <v>-662902.1620535776</v>
      </c>
      <c r="J312" s="52">
        <v>508.14000000000004</v>
      </c>
      <c r="K312" s="52">
        <v>740.99788726805718</v>
      </c>
      <c r="L312" s="52">
        <v>508.14</v>
      </c>
      <c r="M312" s="51" t="s">
        <v>6523</v>
      </c>
      <c r="N312" s="54" t="s">
        <v>6522</v>
      </c>
    </row>
    <row r="313" spans="1:14" s="51" customFormat="1" ht="16.5" customHeight="1" x14ac:dyDescent="0.25">
      <c r="A313" s="51" t="s">
        <v>921</v>
      </c>
      <c r="B313" s="51" t="s">
        <v>922</v>
      </c>
      <c r="C313" s="51">
        <v>822</v>
      </c>
      <c r="D313" s="51" t="s">
        <v>923</v>
      </c>
      <c r="E313" s="52">
        <v>2836.64</v>
      </c>
      <c r="F313" s="52">
        <v>2294869.2606000002</v>
      </c>
      <c r="G313" s="52">
        <v>2506339.3952118969</v>
      </c>
      <c r="H313" s="53">
        <v>-8.4374101534647972E-2</v>
      </c>
      <c r="I313" s="52">
        <v>-211470.1346118967</v>
      </c>
      <c r="J313" s="52">
        <v>809.00969477973945</v>
      </c>
      <c r="K313" s="52">
        <v>883.55920920945096</v>
      </c>
      <c r="L313" s="52">
        <v>802.09</v>
      </c>
      <c r="M313" s="51" t="s">
        <v>6521</v>
      </c>
      <c r="N313" s="54" t="s">
        <v>6522</v>
      </c>
    </row>
    <row r="314" spans="1:14" s="51" customFormat="1" ht="16.5" customHeight="1" x14ac:dyDescent="0.25">
      <c r="A314" s="51" t="s">
        <v>924</v>
      </c>
      <c r="B314" s="51" t="s">
        <v>925</v>
      </c>
      <c r="C314" s="51">
        <v>823</v>
      </c>
      <c r="D314" s="51" t="s">
        <v>926</v>
      </c>
      <c r="E314" s="52">
        <v>272.62</v>
      </c>
      <c r="F314" s="52">
        <v>648601.06880000001</v>
      </c>
      <c r="G314" s="52">
        <v>798027.19773707457</v>
      </c>
      <c r="H314" s="53">
        <v>-0.18724440640719353</v>
      </c>
      <c r="I314" s="52">
        <v>-149426.12893707457</v>
      </c>
      <c r="J314" s="52">
        <v>2379.1397138874622</v>
      </c>
      <c r="K314" s="52">
        <v>2927.2511104727259</v>
      </c>
      <c r="L314" s="52">
        <v>2378.2399999999998</v>
      </c>
      <c r="M314" s="51" t="s">
        <v>6524</v>
      </c>
      <c r="N314" s="54" t="s">
        <v>6528</v>
      </c>
    </row>
    <row r="315" spans="1:14" s="51" customFormat="1" ht="16.5" customHeight="1" x14ac:dyDescent="0.25">
      <c r="A315" s="51" t="s">
        <v>1050</v>
      </c>
      <c r="B315" s="51" t="s">
        <v>1051</v>
      </c>
      <c r="C315" s="51">
        <v>874</v>
      </c>
      <c r="D315" s="51" t="s">
        <v>1052</v>
      </c>
      <c r="E315" s="52">
        <v>5365.89</v>
      </c>
      <c r="F315" s="52">
        <v>2613778.6779</v>
      </c>
      <c r="G315" s="52">
        <v>2943190.4663424068</v>
      </c>
      <c r="H315" s="53">
        <v>-0.1119233675868001</v>
      </c>
      <c r="I315" s="52">
        <v>-329411.7884424068</v>
      </c>
      <c r="J315" s="52">
        <v>487.10999999999996</v>
      </c>
      <c r="K315" s="52">
        <v>548.49996297769928</v>
      </c>
      <c r="L315" s="52">
        <v>487.11</v>
      </c>
      <c r="M315" s="51" t="s">
        <v>6524</v>
      </c>
      <c r="N315" s="54" t="s">
        <v>6522</v>
      </c>
    </row>
    <row r="316" spans="1:14" s="51" customFormat="1" ht="16.5" customHeight="1" x14ac:dyDescent="0.25">
      <c r="A316" s="51" t="s">
        <v>927</v>
      </c>
      <c r="B316" s="51" t="s">
        <v>928</v>
      </c>
      <c r="C316" s="51">
        <v>826</v>
      </c>
      <c r="D316" s="51" t="s">
        <v>929</v>
      </c>
      <c r="E316" s="52">
        <v>12163.6</v>
      </c>
      <c r="F316" s="52">
        <v>16927680.053800002</v>
      </c>
      <c r="G316" s="52">
        <v>19063577.599739239</v>
      </c>
      <c r="H316" s="53">
        <v>-0.11204075073340136</v>
      </c>
      <c r="I316" s="52">
        <v>-2135897.5459392369</v>
      </c>
      <c r="J316" s="52">
        <v>1391.6669451313758</v>
      </c>
      <c r="K316" s="52">
        <v>1567.264428272817</v>
      </c>
      <c r="L316" s="52">
        <v>1385.81</v>
      </c>
      <c r="M316" s="51" t="s">
        <v>6521</v>
      </c>
      <c r="N316" s="54" t="s">
        <v>6522</v>
      </c>
    </row>
    <row r="317" spans="1:14" s="51" customFormat="1" ht="16.5" customHeight="1" x14ac:dyDescent="0.25">
      <c r="A317" s="51" t="s">
        <v>930</v>
      </c>
      <c r="B317" s="51" t="s">
        <v>931</v>
      </c>
      <c r="C317" s="51">
        <v>827</v>
      </c>
      <c r="D317" s="51" t="s">
        <v>932</v>
      </c>
      <c r="E317" s="52">
        <v>2045.04</v>
      </c>
      <c r="F317" s="52">
        <v>4567236.8701000009</v>
      </c>
      <c r="G317" s="52">
        <v>4725257.0287234355</v>
      </c>
      <c r="H317" s="53">
        <v>-3.3441600671217819E-2</v>
      </c>
      <c r="I317" s="52">
        <v>-158020.1586234346</v>
      </c>
      <c r="J317" s="52">
        <v>2233.3239790419752</v>
      </c>
      <c r="K317" s="52">
        <v>2310.5939388586216</v>
      </c>
      <c r="L317" s="52">
        <v>2225.71</v>
      </c>
      <c r="M317" s="51" t="s">
        <v>6521</v>
      </c>
      <c r="N317" s="54" t="s">
        <v>6522</v>
      </c>
    </row>
    <row r="318" spans="1:14" s="51" customFormat="1" ht="16.5" customHeight="1" x14ac:dyDescent="0.25">
      <c r="A318" s="51" t="s">
        <v>933</v>
      </c>
      <c r="B318" s="51" t="s">
        <v>934</v>
      </c>
      <c r="C318" s="51">
        <v>828</v>
      </c>
      <c r="D318" s="51" t="s">
        <v>935</v>
      </c>
      <c r="E318" s="52">
        <v>325.46000000000004</v>
      </c>
      <c r="F318" s="52">
        <v>1178231.1134000001</v>
      </c>
      <c r="G318" s="52">
        <v>1193452.0251541275</v>
      </c>
      <c r="H318" s="53">
        <v>-1.2753685471489029E-2</v>
      </c>
      <c r="I318" s="52">
        <v>-15220.911754127359</v>
      </c>
      <c r="J318" s="52">
        <v>3620.2025238124502</v>
      </c>
      <c r="K318" s="52">
        <v>3666.9699046092528</v>
      </c>
      <c r="L318" s="52">
        <v>3334.03</v>
      </c>
      <c r="M318" s="51" t="s">
        <v>6524</v>
      </c>
      <c r="N318" s="54" t="s">
        <v>6528</v>
      </c>
    </row>
    <row r="319" spans="1:14" s="51" customFormat="1" ht="16.5" customHeight="1" x14ac:dyDescent="0.25">
      <c r="A319" s="51" t="s">
        <v>1053</v>
      </c>
      <c r="B319" s="51" t="s">
        <v>1054</v>
      </c>
      <c r="C319" s="51">
        <v>875</v>
      </c>
      <c r="D319" s="51" t="s">
        <v>1055</v>
      </c>
      <c r="E319" s="52">
        <v>21052.080000000002</v>
      </c>
      <c r="F319" s="52">
        <v>13766797.195200002</v>
      </c>
      <c r="G319" s="52">
        <v>14920452.922699207</v>
      </c>
      <c r="H319" s="53">
        <v>-7.7320422742937822E-2</v>
      </c>
      <c r="I319" s="52">
        <v>-1153655.7274992056</v>
      </c>
      <c r="J319" s="52">
        <v>653.94000000000005</v>
      </c>
      <c r="K319" s="52">
        <v>708.74008281838212</v>
      </c>
      <c r="L319" s="52">
        <v>653.94000000000005</v>
      </c>
      <c r="M319" s="51" t="s">
        <v>6521</v>
      </c>
      <c r="N319" s="54" t="s">
        <v>6528</v>
      </c>
    </row>
    <row r="320" spans="1:14" s="51" customFormat="1" ht="16.5" customHeight="1" x14ac:dyDescent="0.25">
      <c r="A320" s="51" t="s">
        <v>936</v>
      </c>
      <c r="B320" s="51" t="s">
        <v>937</v>
      </c>
      <c r="C320" s="51">
        <v>830</v>
      </c>
      <c r="D320" s="51" t="s">
        <v>938</v>
      </c>
      <c r="E320" s="52">
        <v>3408.2</v>
      </c>
      <c r="F320" s="52">
        <v>4441543.0029999996</v>
      </c>
      <c r="G320" s="52">
        <v>5170992.3269590335</v>
      </c>
      <c r="H320" s="53">
        <v>-0.14106563650385651</v>
      </c>
      <c r="I320" s="52">
        <v>-729449.32395903394</v>
      </c>
      <c r="J320" s="52">
        <v>1303.1931820315708</v>
      </c>
      <c r="K320" s="52">
        <v>1517.2209163074449</v>
      </c>
      <c r="L320" s="52">
        <v>1298.08</v>
      </c>
      <c r="M320" s="51" t="s">
        <v>6521</v>
      </c>
      <c r="N320" s="54" t="s">
        <v>6527</v>
      </c>
    </row>
    <row r="321" spans="1:14" s="51" customFormat="1" ht="16.5" customHeight="1" x14ac:dyDescent="0.25">
      <c r="A321" s="51" t="s">
        <v>939</v>
      </c>
      <c r="B321" s="51" t="s">
        <v>940</v>
      </c>
      <c r="C321" s="51">
        <v>831</v>
      </c>
      <c r="D321" s="51" t="s">
        <v>941</v>
      </c>
      <c r="E321" s="52">
        <v>1182.69</v>
      </c>
      <c r="F321" s="52">
        <v>3053631.8385999999</v>
      </c>
      <c r="G321" s="52">
        <v>3053667.8221215094</v>
      </c>
      <c r="H321" s="53">
        <v>-1.178370523757799E-5</v>
      </c>
      <c r="I321" s="52">
        <v>-35.983521509449929</v>
      </c>
      <c r="J321" s="52">
        <v>2581.9376494263074</v>
      </c>
      <c r="K321" s="52">
        <v>2581.9680745770315</v>
      </c>
      <c r="L321" s="52">
        <v>2566.14</v>
      </c>
      <c r="M321" s="51" t="s">
        <v>6521</v>
      </c>
      <c r="N321" s="54" t="s">
        <v>6522</v>
      </c>
    </row>
    <row r="322" spans="1:14" s="51" customFormat="1" ht="16.5" customHeight="1" x14ac:dyDescent="0.25">
      <c r="A322" s="51" t="s">
        <v>942</v>
      </c>
      <c r="B322" s="51" t="s">
        <v>943</v>
      </c>
      <c r="C322" s="51">
        <v>832</v>
      </c>
      <c r="D322" s="51" t="s">
        <v>944</v>
      </c>
      <c r="E322" s="52">
        <v>493.25000000000006</v>
      </c>
      <c r="F322" s="52">
        <v>1789277.3232</v>
      </c>
      <c r="G322" s="52">
        <v>1742847.2465101115</v>
      </c>
      <c r="H322" s="53">
        <v>2.6640359206958841E-2</v>
      </c>
      <c r="I322" s="52">
        <v>46430.07668988849</v>
      </c>
      <c r="J322" s="52">
        <v>3627.526250785605</v>
      </c>
      <c r="K322" s="52">
        <v>3533.3953299748837</v>
      </c>
      <c r="L322" s="52">
        <v>3615.06</v>
      </c>
      <c r="M322" s="51" t="s">
        <v>6523</v>
      </c>
      <c r="N322" s="54" t="s">
        <v>6522</v>
      </c>
    </row>
    <row r="323" spans="1:14" s="51" customFormat="1" ht="16.5" customHeight="1" x14ac:dyDescent="0.25">
      <c r="A323" s="51" t="s">
        <v>945</v>
      </c>
      <c r="B323" s="51" t="s">
        <v>946</v>
      </c>
      <c r="C323" s="51">
        <v>833</v>
      </c>
      <c r="D323" s="51" t="s">
        <v>947</v>
      </c>
      <c r="E323" s="52">
        <v>338.57</v>
      </c>
      <c r="F323" s="52">
        <v>1968383.5401000001</v>
      </c>
      <c r="G323" s="52">
        <v>1996045.9022315494</v>
      </c>
      <c r="H323" s="53">
        <v>-1.3858580156209444E-2</v>
      </c>
      <c r="I323" s="52">
        <v>-27662.362131549278</v>
      </c>
      <c r="J323" s="52">
        <v>5813.8155775762771</v>
      </c>
      <c r="K323" s="52">
        <v>5895.5191016083809</v>
      </c>
      <c r="L323" s="52">
        <v>6873.77</v>
      </c>
      <c r="M323" s="51" t="s">
        <v>6524</v>
      </c>
      <c r="N323" s="54" t="s">
        <v>6522</v>
      </c>
    </row>
    <row r="324" spans="1:14" s="51" customFormat="1" ht="16.5" customHeight="1" x14ac:dyDescent="0.25">
      <c r="A324" s="51" t="s">
        <v>1056</v>
      </c>
      <c r="B324" s="51" t="s">
        <v>1057</v>
      </c>
      <c r="C324" s="51">
        <v>876</v>
      </c>
      <c r="D324" s="51" t="s">
        <v>1058</v>
      </c>
      <c r="E324" s="52">
        <v>5249.15</v>
      </c>
      <c r="F324" s="52">
        <v>3258094.9135000003</v>
      </c>
      <c r="G324" s="52">
        <v>3945877.2209338695</v>
      </c>
      <c r="H324" s="53">
        <v>-0.17430403150534213</v>
      </c>
      <c r="I324" s="52">
        <v>-687782.30743386922</v>
      </c>
      <c r="J324" s="52">
        <v>620.69000000000005</v>
      </c>
      <c r="K324" s="52">
        <v>751.71736775170643</v>
      </c>
      <c r="L324" s="52">
        <v>620.69000000000005</v>
      </c>
      <c r="M324" s="51" t="s">
        <v>6521</v>
      </c>
      <c r="N324" s="54" t="s">
        <v>6527</v>
      </c>
    </row>
    <row r="325" spans="1:14" s="51" customFormat="1" ht="16.5" customHeight="1" x14ac:dyDescent="0.25">
      <c r="A325" s="51" t="s">
        <v>948</v>
      </c>
      <c r="B325" s="51" t="s">
        <v>949</v>
      </c>
      <c r="C325" s="51">
        <v>834</v>
      </c>
      <c r="D325" s="51" t="s">
        <v>950</v>
      </c>
      <c r="E325" s="52">
        <v>9178.5299999999988</v>
      </c>
      <c r="F325" s="52">
        <v>13563833.805199999</v>
      </c>
      <c r="G325" s="52">
        <v>14299604.980430102</v>
      </c>
      <c r="H325" s="53">
        <v>-5.1453951087253924E-2</v>
      </c>
      <c r="I325" s="52">
        <v>-735771.17523010261</v>
      </c>
      <c r="J325" s="52">
        <v>1477.7784465704203</v>
      </c>
      <c r="K325" s="52">
        <v>1557.9406484949227</v>
      </c>
      <c r="L325" s="52">
        <v>1471.26</v>
      </c>
      <c r="M325" s="51" t="s">
        <v>6521</v>
      </c>
      <c r="N325" s="54" t="s">
        <v>6522</v>
      </c>
    </row>
    <row r="326" spans="1:14" s="51" customFormat="1" ht="16.5" customHeight="1" x14ac:dyDescent="0.25">
      <c r="A326" s="51" t="s">
        <v>951</v>
      </c>
      <c r="B326" s="51" t="s">
        <v>952</v>
      </c>
      <c r="C326" s="51">
        <v>835</v>
      </c>
      <c r="D326" s="51" t="s">
        <v>953</v>
      </c>
      <c r="E326" s="52">
        <v>4695.6200000000008</v>
      </c>
      <c r="F326" s="52">
        <v>10388609.531600002</v>
      </c>
      <c r="G326" s="52">
        <v>11053164.247899307</v>
      </c>
      <c r="H326" s="53">
        <v>-6.0123481511242916E-2</v>
      </c>
      <c r="I326" s="52">
        <v>-664554.71629930474</v>
      </c>
      <c r="J326" s="52">
        <v>2212.404225980808</v>
      </c>
      <c r="K326" s="52">
        <v>2353.9307371336063</v>
      </c>
      <c r="L326" s="52">
        <v>2203.54</v>
      </c>
      <c r="M326" s="51" t="s">
        <v>6521</v>
      </c>
      <c r="N326" s="54" t="s">
        <v>6522</v>
      </c>
    </row>
    <row r="327" spans="1:14" s="51" customFormat="1" ht="16.5" customHeight="1" x14ac:dyDescent="0.25">
      <c r="A327" s="51" t="s">
        <v>954</v>
      </c>
      <c r="B327" s="51" t="s">
        <v>955</v>
      </c>
      <c r="C327" s="51">
        <v>836</v>
      </c>
      <c r="D327" s="51" t="s">
        <v>956</v>
      </c>
      <c r="E327" s="52">
        <v>3734.38</v>
      </c>
      <c r="F327" s="52">
        <v>11358194.884400001</v>
      </c>
      <c r="G327" s="52">
        <v>12788947.959848974</v>
      </c>
      <c r="H327" s="53">
        <v>-0.1118741807333048</v>
      </c>
      <c r="I327" s="52">
        <v>-1430753.0754489731</v>
      </c>
      <c r="J327" s="52">
        <v>3041.5209176355916</v>
      </c>
      <c r="K327" s="52">
        <v>3424.6509353223223</v>
      </c>
      <c r="L327" s="52">
        <v>3015.37</v>
      </c>
      <c r="M327" s="51" t="s">
        <v>6521</v>
      </c>
      <c r="N327" s="54" t="s">
        <v>6522</v>
      </c>
    </row>
    <row r="328" spans="1:14" s="51" customFormat="1" ht="16.5" customHeight="1" x14ac:dyDescent="0.25">
      <c r="A328" s="51" t="s">
        <v>1059</v>
      </c>
      <c r="B328" s="51" t="s">
        <v>1060</v>
      </c>
      <c r="C328" s="51">
        <v>877</v>
      </c>
      <c r="D328" s="51" t="s">
        <v>1061</v>
      </c>
      <c r="E328" s="52">
        <v>16557.14</v>
      </c>
      <c r="F328" s="52">
        <v>9669369.7600000016</v>
      </c>
      <c r="G328" s="52">
        <v>9790313.7000897229</v>
      </c>
      <c r="H328" s="53">
        <v>-1.2353428479887518E-2</v>
      </c>
      <c r="I328" s="52">
        <v>-120943.94008972123</v>
      </c>
      <c r="J328" s="52">
        <v>584.00000000000011</v>
      </c>
      <c r="K328" s="52">
        <v>591.30463957481322</v>
      </c>
      <c r="L328" s="52">
        <v>584</v>
      </c>
      <c r="M328" s="51" t="s">
        <v>6521</v>
      </c>
      <c r="N328" s="54" t="s">
        <v>6522</v>
      </c>
    </row>
    <row r="329" spans="1:14" s="51" customFormat="1" ht="16.5" customHeight="1" x14ac:dyDescent="0.25">
      <c r="A329" s="51" t="s">
        <v>957</v>
      </c>
      <c r="B329" s="51" t="s">
        <v>958</v>
      </c>
      <c r="C329" s="51">
        <v>838</v>
      </c>
      <c r="D329" s="51" t="s">
        <v>959</v>
      </c>
      <c r="E329" s="52">
        <v>2800.7300000000005</v>
      </c>
      <c r="F329" s="52">
        <v>4221556.4373000003</v>
      </c>
      <c r="G329" s="52">
        <v>4564222.1430635396</v>
      </c>
      <c r="H329" s="53">
        <v>-7.5076474155471251E-2</v>
      </c>
      <c r="I329" s="52">
        <v>-342665.7057635393</v>
      </c>
      <c r="J329" s="52">
        <v>1507.3057514647965</v>
      </c>
      <c r="K329" s="52">
        <v>1629.6544626092266</v>
      </c>
      <c r="L329" s="52">
        <v>1501.06</v>
      </c>
      <c r="M329" s="51" t="s">
        <v>6524</v>
      </c>
      <c r="N329" s="54" t="s">
        <v>6522</v>
      </c>
    </row>
    <row r="330" spans="1:14" s="51" customFormat="1" ht="16.5" customHeight="1" x14ac:dyDescent="0.25">
      <c r="A330" s="51" t="s">
        <v>960</v>
      </c>
      <c r="B330" s="51" t="s">
        <v>961</v>
      </c>
      <c r="C330" s="51">
        <v>839</v>
      </c>
      <c r="D330" s="51" t="s">
        <v>962</v>
      </c>
      <c r="E330" s="52">
        <v>1710.06</v>
      </c>
      <c r="F330" s="52">
        <v>3989285.6057999996</v>
      </c>
      <c r="G330" s="52">
        <v>4391686.4216454234</v>
      </c>
      <c r="H330" s="53">
        <v>-9.1627857094281562E-2</v>
      </c>
      <c r="I330" s="52">
        <v>-402400.81584542384</v>
      </c>
      <c r="J330" s="52">
        <v>2332.8337051331532</v>
      </c>
      <c r="K330" s="52">
        <v>2568.1475630360478</v>
      </c>
      <c r="L330" s="52">
        <v>2321.84</v>
      </c>
      <c r="M330" s="51" t="s">
        <v>6521</v>
      </c>
      <c r="N330" s="54" t="s">
        <v>6522</v>
      </c>
    </row>
    <row r="331" spans="1:14" s="51" customFormat="1" ht="16.5" customHeight="1" x14ac:dyDescent="0.25">
      <c r="A331" s="51" t="s">
        <v>963</v>
      </c>
      <c r="B331" s="51" t="s">
        <v>964</v>
      </c>
      <c r="C331" s="51">
        <v>840</v>
      </c>
      <c r="D331" s="51" t="s">
        <v>965</v>
      </c>
      <c r="E331" s="52">
        <v>330.57</v>
      </c>
      <c r="F331" s="52">
        <v>1191123.5802</v>
      </c>
      <c r="G331" s="52">
        <v>1447504.07727679</v>
      </c>
      <c r="H331" s="53">
        <v>-0.1771190154843103</v>
      </c>
      <c r="I331" s="52">
        <v>-256380.49707679008</v>
      </c>
      <c r="J331" s="52">
        <v>3603.2416135765498</v>
      </c>
      <c r="K331" s="52">
        <v>4378.8125881864362</v>
      </c>
      <c r="L331" s="52">
        <v>3481.86</v>
      </c>
      <c r="M331" s="51" t="s">
        <v>6525</v>
      </c>
      <c r="N331" s="54" t="s">
        <v>6528</v>
      </c>
    </row>
    <row r="332" spans="1:14" s="51" customFormat="1" ht="16.5" customHeight="1" x14ac:dyDescent="0.25">
      <c r="A332" s="51" t="s">
        <v>1062</v>
      </c>
      <c r="B332" s="51" t="s">
        <v>1063</v>
      </c>
      <c r="C332" s="51">
        <v>878</v>
      </c>
      <c r="D332" s="51" t="s">
        <v>1064</v>
      </c>
      <c r="E332" s="52">
        <v>5278.8200000000006</v>
      </c>
      <c r="F332" s="52">
        <v>2908735.3963999995</v>
      </c>
      <c r="G332" s="52">
        <v>3088539.0443464285</v>
      </c>
      <c r="H332" s="53">
        <v>-5.8216407616915045E-2</v>
      </c>
      <c r="I332" s="52">
        <v>-179803.64794642897</v>
      </c>
      <c r="J332" s="52">
        <v>551.01999999999987</v>
      </c>
      <c r="K332" s="52">
        <v>585.0813333939077</v>
      </c>
      <c r="L332" s="52">
        <v>551.02</v>
      </c>
      <c r="M332" s="51" t="s">
        <v>6521</v>
      </c>
      <c r="N332" s="54" t="s">
        <v>6522</v>
      </c>
    </row>
    <row r="333" spans="1:14" s="51" customFormat="1" ht="16.5" customHeight="1" x14ac:dyDescent="0.25">
      <c r="A333" s="51" t="s">
        <v>966</v>
      </c>
      <c r="B333" s="51" t="s">
        <v>967</v>
      </c>
      <c r="C333" s="51">
        <v>842</v>
      </c>
      <c r="D333" s="51" t="s">
        <v>968</v>
      </c>
      <c r="E333" s="52">
        <v>8881.14</v>
      </c>
      <c r="F333" s="52">
        <v>12554207.449199999</v>
      </c>
      <c r="G333" s="52">
        <v>12791179.191626852</v>
      </c>
      <c r="H333" s="53">
        <v>-1.8526184245935329E-2</v>
      </c>
      <c r="I333" s="52">
        <v>-236971.74242685363</v>
      </c>
      <c r="J333" s="52">
        <v>1413.5806269465406</v>
      </c>
      <c r="K333" s="52">
        <v>1440.2632085100397</v>
      </c>
      <c r="L333" s="52">
        <v>1384.34</v>
      </c>
      <c r="M333" s="51" t="s">
        <v>6521</v>
      </c>
      <c r="N333" s="54" t="s">
        <v>6522</v>
      </c>
    </row>
    <row r="334" spans="1:14" s="51" customFormat="1" ht="16.5" customHeight="1" x14ac:dyDescent="0.25">
      <c r="A334" s="51" t="s">
        <v>969</v>
      </c>
      <c r="B334" s="51" t="s">
        <v>970</v>
      </c>
      <c r="C334" s="51">
        <v>843</v>
      </c>
      <c r="D334" s="51" t="s">
        <v>971</v>
      </c>
      <c r="E334" s="52">
        <v>1435.19</v>
      </c>
      <c r="F334" s="52">
        <v>6467908.7757999999</v>
      </c>
      <c r="G334" s="52">
        <v>5067166.6993285492</v>
      </c>
      <c r="H334" s="53">
        <v>0.27643497038632314</v>
      </c>
      <c r="I334" s="52">
        <v>1400742.0764714507</v>
      </c>
      <c r="J334" s="52">
        <v>4506.6568020958894</v>
      </c>
      <c r="K334" s="52">
        <v>3530.6591457079194</v>
      </c>
      <c r="L334" s="52">
        <v>4433.58</v>
      </c>
      <c r="M334" s="51" t="s">
        <v>6521</v>
      </c>
      <c r="N334" s="54" t="s">
        <v>6522</v>
      </c>
    </row>
    <row r="335" spans="1:14" s="51" customFormat="1" ht="16.5" customHeight="1" x14ac:dyDescent="0.25">
      <c r="A335" s="51" t="s">
        <v>972</v>
      </c>
      <c r="B335" s="51" t="s">
        <v>973</v>
      </c>
      <c r="C335" s="51">
        <v>844</v>
      </c>
      <c r="D335" s="51" t="s">
        <v>974</v>
      </c>
      <c r="E335" s="52">
        <v>1972.25</v>
      </c>
      <c r="F335" s="52">
        <v>14275544.187700002</v>
      </c>
      <c r="G335" s="52">
        <v>12522316.220520657</v>
      </c>
      <c r="H335" s="53">
        <v>0.14000828092060824</v>
      </c>
      <c r="I335" s="52">
        <v>1753227.967179345</v>
      </c>
      <c r="J335" s="52">
        <v>7238.2021486626954</v>
      </c>
      <c r="K335" s="52">
        <v>6349.2540096441408</v>
      </c>
      <c r="L335" s="52">
        <v>7145.37</v>
      </c>
      <c r="M335" s="51" t="s">
        <v>6521</v>
      </c>
      <c r="N335" s="54" t="s">
        <v>6522</v>
      </c>
    </row>
    <row r="336" spans="1:14" s="51" customFormat="1" ht="16.5" customHeight="1" x14ac:dyDescent="0.25">
      <c r="A336" s="51" t="s">
        <v>975</v>
      </c>
      <c r="B336" s="51" t="s">
        <v>976</v>
      </c>
      <c r="C336" s="51">
        <v>845</v>
      </c>
      <c r="D336" s="51" t="s">
        <v>977</v>
      </c>
      <c r="E336" s="52">
        <v>1020.62</v>
      </c>
      <c r="F336" s="52">
        <v>10698747.343200002</v>
      </c>
      <c r="G336" s="52">
        <v>9928798.8763253</v>
      </c>
      <c r="H336" s="53">
        <v>7.754698996981424E-2</v>
      </c>
      <c r="I336" s="52">
        <v>769948.4668747019</v>
      </c>
      <c r="J336" s="52">
        <v>10482.596209362939</v>
      </c>
      <c r="K336" s="52">
        <v>9728.2033237887754</v>
      </c>
      <c r="L336" s="52">
        <v>9961.44</v>
      </c>
      <c r="M336" s="51" t="s">
        <v>6521</v>
      </c>
      <c r="N336" s="54" t="s">
        <v>6522</v>
      </c>
    </row>
    <row r="337" spans="1:14" s="51" customFormat="1" ht="16.5" customHeight="1" x14ac:dyDescent="0.25">
      <c r="A337" s="51" t="s">
        <v>978</v>
      </c>
      <c r="B337" s="51" t="s">
        <v>979</v>
      </c>
      <c r="C337" s="51">
        <v>846</v>
      </c>
      <c r="D337" s="51" t="s">
        <v>980</v>
      </c>
      <c r="E337" s="52">
        <v>858.31000000000006</v>
      </c>
      <c r="F337" s="52">
        <v>593632.94530000002</v>
      </c>
      <c r="G337" s="52">
        <v>530775.4324805066</v>
      </c>
      <c r="H337" s="53">
        <v>0.11842581433307386</v>
      </c>
      <c r="I337" s="52">
        <v>62857.512819493422</v>
      </c>
      <c r="J337" s="52">
        <v>691.63</v>
      </c>
      <c r="K337" s="52">
        <v>618.3959554013195</v>
      </c>
      <c r="L337" s="52">
        <v>691.63</v>
      </c>
      <c r="M337" s="51" t="s">
        <v>6521</v>
      </c>
      <c r="N337" s="54" t="s">
        <v>6522</v>
      </c>
    </row>
    <row r="338" spans="1:14" s="51" customFormat="1" ht="16.5" customHeight="1" x14ac:dyDescent="0.25">
      <c r="A338" s="51" t="s">
        <v>981</v>
      </c>
      <c r="B338" s="51" t="s">
        <v>982</v>
      </c>
      <c r="C338" s="51">
        <v>847</v>
      </c>
      <c r="D338" s="51" t="s">
        <v>983</v>
      </c>
      <c r="E338" s="52">
        <v>1116.6799999999998</v>
      </c>
      <c r="F338" s="52">
        <v>1754893.9456000002</v>
      </c>
      <c r="G338" s="52">
        <v>2055826.9982231648</v>
      </c>
      <c r="H338" s="53">
        <v>-0.14638053342195556</v>
      </c>
      <c r="I338" s="52">
        <v>-300933.05262316461</v>
      </c>
      <c r="J338" s="52">
        <v>1571.5280524411653</v>
      </c>
      <c r="K338" s="52">
        <v>1841.0171205924394</v>
      </c>
      <c r="L338" s="52">
        <v>1551.92</v>
      </c>
      <c r="M338" s="51" t="s">
        <v>6521</v>
      </c>
      <c r="N338" s="54" t="s">
        <v>6522</v>
      </c>
    </row>
    <row r="339" spans="1:14" s="51" customFormat="1" ht="16.5" customHeight="1" x14ac:dyDescent="0.25">
      <c r="A339" s="51" t="s">
        <v>984</v>
      </c>
      <c r="B339" s="51" t="s">
        <v>985</v>
      </c>
      <c r="C339" s="51">
        <v>848</v>
      </c>
      <c r="D339" s="51" t="s">
        <v>986</v>
      </c>
      <c r="E339" s="52">
        <v>254.22000000000003</v>
      </c>
      <c r="F339" s="52">
        <v>723602.65880000009</v>
      </c>
      <c r="G339" s="52">
        <v>784489.97703332512</v>
      </c>
      <c r="H339" s="53">
        <v>-7.7613889298599026E-2</v>
      </c>
      <c r="I339" s="52">
        <v>-60887.31823332503</v>
      </c>
      <c r="J339" s="52">
        <v>2846.3640106993944</v>
      </c>
      <c r="K339" s="52">
        <v>3085.8704155193336</v>
      </c>
      <c r="L339" s="52">
        <v>2779.54</v>
      </c>
      <c r="M339" s="51" t="s">
        <v>6525</v>
      </c>
      <c r="N339" s="54" t="s">
        <v>6522</v>
      </c>
    </row>
    <row r="340" spans="1:14" s="51" customFormat="1" ht="16.5" customHeight="1" x14ac:dyDescent="0.25">
      <c r="A340" s="51" t="s">
        <v>987</v>
      </c>
      <c r="B340" s="51" t="s">
        <v>988</v>
      </c>
      <c r="C340" s="51">
        <v>849</v>
      </c>
      <c r="D340" s="51" t="s">
        <v>989</v>
      </c>
      <c r="E340" s="52">
        <v>159.57000000000002</v>
      </c>
      <c r="F340" s="52">
        <v>1006924.8261000001</v>
      </c>
      <c r="G340" s="52">
        <v>984456.3850920212</v>
      </c>
      <c r="H340" s="53">
        <v>2.2823195977218047E-2</v>
      </c>
      <c r="I340" s="52">
        <v>22468.441007978865</v>
      </c>
      <c r="J340" s="52">
        <v>6310.2389302500469</v>
      </c>
      <c r="K340" s="52">
        <v>6169.4327573605378</v>
      </c>
      <c r="L340" s="52">
        <v>6190.17</v>
      </c>
      <c r="M340" s="51" t="s">
        <v>6525</v>
      </c>
      <c r="N340" s="54" t="s">
        <v>6522</v>
      </c>
    </row>
    <row r="341" spans="1:14" s="51" customFormat="1" ht="16.5" customHeight="1" x14ac:dyDescent="0.25">
      <c r="A341" s="51" t="s">
        <v>990</v>
      </c>
      <c r="B341" s="51" t="s">
        <v>991</v>
      </c>
      <c r="C341" s="51">
        <v>850</v>
      </c>
      <c r="D341" s="51" t="s">
        <v>992</v>
      </c>
      <c r="E341" s="52">
        <v>59.47</v>
      </c>
      <c r="F341" s="52">
        <v>584017.14379999996</v>
      </c>
      <c r="G341" s="52">
        <v>610936.86598285439</v>
      </c>
      <c r="H341" s="53">
        <v>-4.4063018098518092E-2</v>
      </c>
      <c r="I341" s="52">
        <v>-26919.722182854428</v>
      </c>
      <c r="J341" s="52">
        <v>9820.3656263662342</v>
      </c>
      <c r="K341" s="52">
        <v>10273.026164164359</v>
      </c>
      <c r="L341" s="52">
        <v>8979.59</v>
      </c>
      <c r="M341" s="51" t="s">
        <v>6525</v>
      </c>
      <c r="N341" s="54" t="s">
        <v>6529</v>
      </c>
    </row>
    <row r="342" spans="1:14" s="51" customFormat="1" ht="16.5" customHeight="1" x14ac:dyDescent="0.25">
      <c r="A342" s="51" t="s">
        <v>1065</v>
      </c>
      <c r="B342" s="51" t="s">
        <v>1066</v>
      </c>
      <c r="C342" s="51">
        <v>879</v>
      </c>
      <c r="D342" s="51" t="s">
        <v>1067</v>
      </c>
      <c r="E342" s="52">
        <v>1975.1900000000003</v>
      </c>
      <c r="F342" s="52">
        <v>1182151.2149999999</v>
      </c>
      <c r="G342" s="52">
        <v>1397998.0395595841</v>
      </c>
      <c r="H342" s="53">
        <v>-0.15439708672809238</v>
      </c>
      <c r="I342" s="52">
        <v>-215846.82455958426</v>
      </c>
      <c r="J342" s="52">
        <v>598.49999999999989</v>
      </c>
      <c r="K342" s="52">
        <v>707.7790185043383</v>
      </c>
      <c r="L342" s="52">
        <v>598.5</v>
      </c>
      <c r="M342" s="51" t="s">
        <v>6524</v>
      </c>
      <c r="N342" s="54" t="s">
        <v>6522</v>
      </c>
    </row>
    <row r="343" spans="1:14" s="51" customFormat="1" ht="16.5" customHeight="1" x14ac:dyDescent="0.25">
      <c r="A343" s="51" t="s">
        <v>993</v>
      </c>
      <c r="B343" s="51" t="s">
        <v>994</v>
      </c>
      <c r="C343" s="51">
        <v>851</v>
      </c>
      <c r="D343" s="51" t="s">
        <v>995</v>
      </c>
      <c r="E343" s="52">
        <v>3381.07</v>
      </c>
      <c r="F343" s="52">
        <v>5015035.5921</v>
      </c>
      <c r="G343" s="52">
        <v>5233160.6768708993</v>
      </c>
      <c r="H343" s="53">
        <v>-4.1681327641047039E-2</v>
      </c>
      <c r="I343" s="52">
        <v>-218125.08477089927</v>
      </c>
      <c r="J343" s="52">
        <v>1483.2687853549319</v>
      </c>
      <c r="K343" s="52">
        <v>1547.7824111511738</v>
      </c>
      <c r="L343" s="52">
        <v>1471.89</v>
      </c>
      <c r="M343" s="51" t="s">
        <v>6521</v>
      </c>
      <c r="N343" s="54" t="s">
        <v>6522</v>
      </c>
    </row>
    <row r="344" spans="1:14" s="51" customFormat="1" ht="16.5" customHeight="1" x14ac:dyDescent="0.25">
      <c r="A344" s="51" t="s">
        <v>996</v>
      </c>
      <c r="B344" s="51" t="s">
        <v>997</v>
      </c>
      <c r="C344" s="51">
        <v>852</v>
      </c>
      <c r="D344" s="51" t="s">
        <v>998</v>
      </c>
      <c r="E344" s="52">
        <v>1241.1599999999999</v>
      </c>
      <c r="F344" s="52">
        <v>4143863.4607999995</v>
      </c>
      <c r="G344" s="52">
        <v>3674060.3556323834</v>
      </c>
      <c r="H344" s="53">
        <v>0.12787027421784236</v>
      </c>
      <c r="I344" s="52">
        <v>469803.10516761616</v>
      </c>
      <c r="J344" s="52">
        <v>3338.702069676754</v>
      </c>
      <c r="K344" s="52">
        <v>2960.1826965358082</v>
      </c>
      <c r="L344" s="52">
        <v>3316.66</v>
      </c>
      <c r="M344" s="51" t="s">
        <v>6521</v>
      </c>
      <c r="N344" s="54" t="s">
        <v>6522</v>
      </c>
    </row>
    <row r="345" spans="1:14" s="51" customFormat="1" ht="16.5" customHeight="1" x14ac:dyDescent="0.25">
      <c r="A345" s="51" t="s">
        <v>999</v>
      </c>
      <c r="B345" s="51" t="s">
        <v>1000</v>
      </c>
      <c r="C345" s="51">
        <v>853</v>
      </c>
      <c r="D345" s="51" t="s">
        <v>1001</v>
      </c>
      <c r="E345" s="52">
        <v>784.9</v>
      </c>
      <c r="F345" s="52">
        <v>3929710.1399999997</v>
      </c>
      <c r="G345" s="52">
        <v>3418142.2480099024</v>
      </c>
      <c r="H345" s="53">
        <v>0.14966255201577416</v>
      </c>
      <c r="I345" s="52">
        <v>511567.89199009724</v>
      </c>
      <c r="J345" s="52">
        <v>5006.6379666199509</v>
      </c>
      <c r="K345" s="52">
        <v>4354.8760963306186</v>
      </c>
      <c r="L345" s="52">
        <v>4959</v>
      </c>
      <c r="M345" s="51" t="s">
        <v>6521</v>
      </c>
      <c r="N345" s="54" t="s">
        <v>6522</v>
      </c>
    </row>
    <row r="346" spans="1:14" s="51" customFormat="1" ht="16.5" customHeight="1" x14ac:dyDescent="0.25">
      <c r="A346" s="51" t="s">
        <v>1002</v>
      </c>
      <c r="B346" s="51" t="s">
        <v>1003</v>
      </c>
      <c r="C346" s="51">
        <v>854</v>
      </c>
      <c r="D346" s="51" t="s">
        <v>1004</v>
      </c>
      <c r="E346" s="52">
        <v>887.69999999999993</v>
      </c>
      <c r="F346" s="52">
        <v>7746039.3720000004</v>
      </c>
      <c r="G346" s="52">
        <v>6231901.5266272929</v>
      </c>
      <c r="H346" s="53">
        <v>0.24296562436090996</v>
      </c>
      <c r="I346" s="52">
        <v>1514137.8453727076</v>
      </c>
      <c r="J346" s="52">
        <v>8725.9652720513695</v>
      </c>
      <c r="K346" s="52">
        <v>7020.278840404746</v>
      </c>
      <c r="L346" s="52">
        <v>8594.36</v>
      </c>
      <c r="M346" s="51" t="s">
        <v>6521</v>
      </c>
      <c r="N346" s="54" t="s">
        <v>6522</v>
      </c>
    </row>
    <row r="347" spans="1:14" s="51" customFormat="1" ht="16.5" customHeight="1" x14ac:dyDescent="0.25">
      <c r="A347" s="51" t="s">
        <v>1005</v>
      </c>
      <c r="B347" s="51" t="s">
        <v>1006</v>
      </c>
      <c r="C347" s="51">
        <v>855</v>
      </c>
      <c r="D347" s="51" t="s">
        <v>1007</v>
      </c>
      <c r="E347" s="52">
        <v>5470.93</v>
      </c>
      <c r="F347" s="52">
        <v>3445482.2954000002</v>
      </c>
      <c r="G347" s="52">
        <v>3863133.8094235007</v>
      </c>
      <c r="H347" s="53">
        <v>-0.10811210137342542</v>
      </c>
      <c r="I347" s="52">
        <v>-417651.51402350049</v>
      </c>
      <c r="J347" s="52">
        <v>629.78</v>
      </c>
      <c r="K347" s="52">
        <v>706.12013120685162</v>
      </c>
      <c r="L347" s="52">
        <v>629.78</v>
      </c>
      <c r="M347" s="51" t="s">
        <v>6521</v>
      </c>
      <c r="N347" s="54" t="s">
        <v>6522</v>
      </c>
    </row>
    <row r="348" spans="1:14" s="51" customFormat="1" ht="16.5" customHeight="1" x14ac:dyDescent="0.25">
      <c r="A348" s="51" t="s">
        <v>1008</v>
      </c>
      <c r="B348" s="51" t="s">
        <v>1009</v>
      </c>
      <c r="C348" s="51">
        <v>856</v>
      </c>
      <c r="D348" s="51" t="s">
        <v>1010</v>
      </c>
      <c r="E348" s="52">
        <v>3887.04</v>
      </c>
      <c r="F348" s="52">
        <v>5251544.1804000009</v>
      </c>
      <c r="G348" s="52">
        <v>7446648.7919077873</v>
      </c>
      <c r="H348" s="53">
        <v>-0.29477751305972544</v>
      </c>
      <c r="I348" s="52">
        <v>-2195104.6115077864</v>
      </c>
      <c r="J348" s="52">
        <v>1351.0393976907881</v>
      </c>
      <c r="K348" s="52">
        <v>1915.7633551256965</v>
      </c>
      <c r="L348" s="52">
        <v>1347.22</v>
      </c>
      <c r="M348" s="51" t="s">
        <v>6524</v>
      </c>
      <c r="N348" s="54" t="s">
        <v>6522</v>
      </c>
    </row>
    <row r="349" spans="1:14" s="51" customFormat="1" ht="16.5" customHeight="1" x14ac:dyDescent="0.25">
      <c r="A349" s="51" t="s">
        <v>1011</v>
      </c>
      <c r="B349" s="51" t="s">
        <v>1012</v>
      </c>
      <c r="C349" s="51">
        <v>857</v>
      </c>
      <c r="D349" s="51" t="s">
        <v>1013</v>
      </c>
      <c r="E349" s="52">
        <v>479.04000000000008</v>
      </c>
      <c r="F349" s="52">
        <v>1230059.3463999999</v>
      </c>
      <c r="G349" s="52">
        <v>1234002.6108700885</v>
      </c>
      <c r="H349" s="53">
        <v>-3.1955073962997016E-3</v>
      </c>
      <c r="I349" s="52">
        <v>-3943.2644700885285</v>
      </c>
      <c r="J349" s="52">
        <v>2567.7591566466258</v>
      </c>
      <c r="K349" s="52">
        <v>2575.9907541543257</v>
      </c>
      <c r="L349" s="52">
        <v>2562.91</v>
      </c>
      <c r="M349" s="51" t="s">
        <v>6524</v>
      </c>
      <c r="N349" s="54" t="s">
        <v>6522</v>
      </c>
    </row>
    <row r="350" spans="1:14" s="51" customFormat="1" ht="16.5" customHeight="1" x14ac:dyDescent="0.25">
      <c r="A350" s="51" t="s">
        <v>1068</v>
      </c>
      <c r="B350" s="51" t="s">
        <v>1069</v>
      </c>
      <c r="C350" s="51">
        <v>880</v>
      </c>
      <c r="D350" s="51" t="s">
        <v>1070</v>
      </c>
      <c r="E350" s="52">
        <v>8271.9499999999989</v>
      </c>
      <c r="F350" s="52">
        <v>9376172.6055000015</v>
      </c>
      <c r="G350" s="52">
        <v>12212447.795469034</v>
      </c>
      <c r="H350" s="53">
        <v>-0.23224461119263295</v>
      </c>
      <c r="I350" s="52">
        <v>-2836275.189969033</v>
      </c>
      <c r="J350" s="52">
        <v>1133.4900000000002</v>
      </c>
      <c r="K350" s="52">
        <v>1476.3686670578322</v>
      </c>
      <c r="L350" s="52">
        <v>1133.49</v>
      </c>
      <c r="M350" s="51" t="s">
        <v>6525</v>
      </c>
      <c r="N350" s="54" t="s">
        <v>6527</v>
      </c>
    </row>
    <row r="351" spans="1:14" s="51" customFormat="1" ht="16.5" customHeight="1" x14ac:dyDescent="0.25">
      <c r="A351" s="51" t="s">
        <v>1014</v>
      </c>
      <c r="B351" s="51" t="s">
        <v>1015</v>
      </c>
      <c r="C351" s="51">
        <v>860</v>
      </c>
      <c r="D351" s="51" t="s">
        <v>1016</v>
      </c>
      <c r="E351" s="52">
        <v>7550.47</v>
      </c>
      <c r="F351" s="52">
        <v>8091098.9452999989</v>
      </c>
      <c r="G351" s="52">
        <v>8399460.1722012777</v>
      </c>
      <c r="H351" s="53">
        <v>-3.6712029175616112E-2</v>
      </c>
      <c r="I351" s="52">
        <v>-308361.22690127883</v>
      </c>
      <c r="J351" s="52">
        <v>1071.6020254765594</v>
      </c>
      <c r="K351" s="52">
        <v>1112.4420297281199</v>
      </c>
      <c r="L351" s="52">
        <v>1052.07</v>
      </c>
      <c r="M351" s="51" t="s">
        <v>6521</v>
      </c>
      <c r="N351" s="54" t="s">
        <v>6522</v>
      </c>
    </row>
    <row r="352" spans="1:14" s="51" customFormat="1" ht="16.5" customHeight="1" x14ac:dyDescent="0.25">
      <c r="A352" s="51" t="s">
        <v>1017</v>
      </c>
      <c r="B352" s="51" t="s">
        <v>1018</v>
      </c>
      <c r="C352" s="51">
        <v>861</v>
      </c>
      <c r="D352" s="51" t="s">
        <v>1019</v>
      </c>
      <c r="E352" s="52">
        <v>1342.42</v>
      </c>
      <c r="F352" s="52">
        <v>3869352.5231000003</v>
      </c>
      <c r="G352" s="52">
        <v>4057098.944536984</v>
      </c>
      <c r="H352" s="53">
        <v>-4.6276027280475973E-2</v>
      </c>
      <c r="I352" s="52">
        <v>-187746.42143698363</v>
      </c>
      <c r="J352" s="52">
        <v>2882.3710337301291</v>
      </c>
      <c r="K352" s="52">
        <v>3022.2277264470017</v>
      </c>
      <c r="L352" s="52">
        <v>2860.4</v>
      </c>
      <c r="M352" s="51" t="s">
        <v>6521</v>
      </c>
      <c r="N352" s="54" t="s">
        <v>6522</v>
      </c>
    </row>
    <row r="353" spans="1:14" s="51" customFormat="1" ht="16.5" customHeight="1" x14ac:dyDescent="0.25">
      <c r="A353" s="51" t="s">
        <v>1020</v>
      </c>
      <c r="B353" s="51" t="s">
        <v>1021</v>
      </c>
      <c r="C353" s="51">
        <v>862</v>
      </c>
      <c r="D353" s="51" t="s">
        <v>1022</v>
      </c>
      <c r="E353" s="52">
        <v>1077.56</v>
      </c>
      <c r="F353" s="52">
        <v>5790704.2094000001</v>
      </c>
      <c r="G353" s="52">
        <v>4984724.0906866724</v>
      </c>
      <c r="H353" s="53">
        <v>0.16169001614737311</v>
      </c>
      <c r="I353" s="52">
        <v>805980.11871332768</v>
      </c>
      <c r="J353" s="52">
        <v>5373.9041996733367</v>
      </c>
      <c r="K353" s="52">
        <v>4625.936458931913</v>
      </c>
      <c r="L353" s="52">
        <v>5329.54</v>
      </c>
      <c r="M353" s="51" t="s">
        <v>6521</v>
      </c>
      <c r="N353" s="54" t="s">
        <v>6527</v>
      </c>
    </row>
    <row r="354" spans="1:14" s="51" customFormat="1" ht="16.5" customHeight="1" x14ac:dyDescent="0.25">
      <c r="A354" s="51" t="s">
        <v>1023</v>
      </c>
      <c r="B354" s="51" t="s">
        <v>1024</v>
      </c>
      <c r="C354" s="51">
        <v>863</v>
      </c>
      <c r="D354" s="51" t="s">
        <v>1025</v>
      </c>
      <c r="E354" s="52">
        <v>492.29</v>
      </c>
      <c r="F354" s="52">
        <v>4714340.3497000001</v>
      </c>
      <c r="G354" s="52">
        <v>3714964.9621856753</v>
      </c>
      <c r="H354" s="53">
        <v>0.26901340865577072</v>
      </c>
      <c r="I354" s="52">
        <v>999375.38751432486</v>
      </c>
      <c r="J354" s="52">
        <v>9576.3479853338486</v>
      </c>
      <c r="K354" s="52">
        <v>7546.2937743721695</v>
      </c>
      <c r="L354" s="52">
        <v>9481.67</v>
      </c>
      <c r="M354" s="51" t="s">
        <v>6524</v>
      </c>
      <c r="N354" s="54" t="s">
        <v>6522</v>
      </c>
    </row>
    <row r="355" spans="1:14" s="51" customFormat="1" ht="16.5" customHeight="1" x14ac:dyDescent="0.25">
      <c r="A355" s="51" t="s">
        <v>1071</v>
      </c>
      <c r="B355" s="51" t="s">
        <v>1072</v>
      </c>
      <c r="C355" s="51">
        <v>881</v>
      </c>
      <c r="D355" s="51" t="s">
        <v>1073</v>
      </c>
      <c r="E355" s="52">
        <v>10067.460000000001</v>
      </c>
      <c r="F355" s="52">
        <v>6554822.5313999997</v>
      </c>
      <c r="G355" s="52">
        <v>7285047.332749689</v>
      </c>
      <c r="H355" s="53">
        <v>-0.10023610938902039</v>
      </c>
      <c r="I355" s="52">
        <v>-730224.80134968925</v>
      </c>
      <c r="J355" s="52">
        <v>651.08999999999992</v>
      </c>
      <c r="K355" s="52">
        <v>723.62317136096772</v>
      </c>
      <c r="L355" s="52">
        <v>651.09</v>
      </c>
      <c r="M355" s="51" t="s">
        <v>6521</v>
      </c>
      <c r="N355" s="54" t="s">
        <v>6522</v>
      </c>
    </row>
    <row r="356" spans="1:14" s="51" customFormat="1" ht="16.5" customHeight="1" x14ac:dyDescent="0.25">
      <c r="A356" s="51" t="s">
        <v>1026</v>
      </c>
      <c r="B356" s="51" t="s">
        <v>1027</v>
      </c>
      <c r="C356" s="51">
        <v>864</v>
      </c>
      <c r="D356" s="51" t="s">
        <v>1028</v>
      </c>
      <c r="E356" s="52">
        <v>2098.8199999999997</v>
      </c>
      <c r="F356" s="52">
        <v>3694900.5844999999</v>
      </c>
      <c r="G356" s="52">
        <v>3904722.8143107332</v>
      </c>
      <c r="H356" s="53">
        <v>-5.3735499237420603E-2</v>
      </c>
      <c r="I356" s="52">
        <v>-209822.22981073335</v>
      </c>
      <c r="J356" s="52">
        <v>1760.4656828598929</v>
      </c>
      <c r="K356" s="52">
        <v>1860.4372048630821</v>
      </c>
      <c r="L356" s="52">
        <v>1932.1</v>
      </c>
      <c r="M356" s="51" t="s">
        <v>6521</v>
      </c>
      <c r="N356" s="54" t="s">
        <v>6522</v>
      </c>
    </row>
    <row r="357" spans="1:14" s="51" customFormat="1" ht="16.5" customHeight="1" x14ac:dyDescent="0.25">
      <c r="A357" s="51" t="s">
        <v>1029</v>
      </c>
      <c r="B357" s="51" t="s">
        <v>1030</v>
      </c>
      <c r="C357" s="51">
        <v>865</v>
      </c>
      <c r="D357" s="51" t="s">
        <v>1031</v>
      </c>
      <c r="E357" s="52">
        <v>306.02999999999997</v>
      </c>
      <c r="F357" s="52">
        <v>1098560.0109999999</v>
      </c>
      <c r="G357" s="52">
        <v>894820.68792960024</v>
      </c>
      <c r="H357" s="53">
        <v>0.2276873186088304</v>
      </c>
      <c r="I357" s="52">
        <v>203739.3230703997</v>
      </c>
      <c r="J357" s="52">
        <v>3589.7134627324122</v>
      </c>
      <c r="K357" s="52">
        <v>2923.963951016568</v>
      </c>
      <c r="L357" s="52">
        <v>3570.75</v>
      </c>
      <c r="M357" s="51" t="s">
        <v>6524</v>
      </c>
      <c r="N357" s="54" t="s">
        <v>6522</v>
      </c>
    </row>
    <row r="358" spans="1:14" s="51" customFormat="1" ht="16.5" customHeight="1" x14ac:dyDescent="0.25">
      <c r="A358" s="51" t="s">
        <v>1032</v>
      </c>
      <c r="B358" s="51" t="s">
        <v>1033</v>
      </c>
      <c r="C358" s="51">
        <v>868</v>
      </c>
      <c r="D358" s="51" t="s">
        <v>1034</v>
      </c>
      <c r="E358" s="52">
        <v>4942.05</v>
      </c>
      <c r="F358" s="52">
        <v>5632405.7505000001</v>
      </c>
      <c r="G358" s="52">
        <v>6058933.289858941</v>
      </c>
      <c r="H358" s="53">
        <v>-7.0396473926002123E-2</v>
      </c>
      <c r="I358" s="52">
        <v>-426527.53935894091</v>
      </c>
      <c r="J358" s="52">
        <v>1139.690159043312</v>
      </c>
      <c r="K358" s="52">
        <v>1225.9959510443928</v>
      </c>
      <c r="L358" s="52">
        <v>1261.48</v>
      </c>
      <c r="M358" s="51" t="s">
        <v>6521</v>
      </c>
      <c r="N358" s="54" t="s">
        <v>6522</v>
      </c>
    </row>
    <row r="359" spans="1:14" s="51" customFormat="1" ht="16.5" customHeight="1" x14ac:dyDescent="0.25">
      <c r="A359" s="51" t="s">
        <v>1035</v>
      </c>
      <c r="B359" s="51" t="s">
        <v>1036</v>
      </c>
      <c r="C359" s="51">
        <v>869</v>
      </c>
      <c r="D359" s="51" t="s">
        <v>1037</v>
      </c>
      <c r="E359" s="52">
        <v>505.24</v>
      </c>
      <c r="F359" s="52">
        <v>1401856.0826999997</v>
      </c>
      <c r="G359" s="52">
        <v>1390860.3147034645</v>
      </c>
      <c r="H359" s="53">
        <v>7.9057313522383765E-3</v>
      </c>
      <c r="I359" s="52">
        <v>10995.767996535171</v>
      </c>
      <c r="J359" s="52">
        <v>2774.6340010687982</v>
      </c>
      <c r="K359" s="52">
        <v>2752.8705460839687</v>
      </c>
      <c r="L359" s="52">
        <v>2752.98</v>
      </c>
      <c r="M359" s="51" t="s">
        <v>6524</v>
      </c>
      <c r="N359" s="54" t="s">
        <v>6527</v>
      </c>
    </row>
    <row r="360" spans="1:14" s="51" customFormat="1" ht="16.5" customHeight="1" x14ac:dyDescent="0.25">
      <c r="A360" s="51" t="s">
        <v>1038</v>
      </c>
      <c r="B360" s="51" t="s">
        <v>1039</v>
      </c>
      <c r="C360" s="51">
        <v>870</v>
      </c>
      <c r="D360" s="51" t="s">
        <v>1040</v>
      </c>
      <c r="E360" s="52">
        <v>184.22000000000003</v>
      </c>
      <c r="F360" s="52">
        <v>838329.03159999999</v>
      </c>
      <c r="G360" s="52">
        <v>732528.69871495967</v>
      </c>
      <c r="H360" s="53">
        <v>0.14443165581176665</v>
      </c>
      <c r="I360" s="52">
        <v>105800.33288504032</v>
      </c>
      <c r="J360" s="52">
        <v>4550.6949929432194</v>
      </c>
      <c r="K360" s="52">
        <v>3976.3798649167275</v>
      </c>
      <c r="L360" s="52">
        <v>4253.78</v>
      </c>
      <c r="M360" s="51" t="s">
        <v>6525</v>
      </c>
      <c r="N360" s="54" t="s">
        <v>6530</v>
      </c>
    </row>
    <row r="361" spans="1:14" s="51" customFormat="1" ht="16.5" customHeight="1" x14ac:dyDescent="0.25">
      <c r="A361" s="51" t="s">
        <v>1041</v>
      </c>
      <c r="B361" s="51" t="s">
        <v>1042</v>
      </c>
      <c r="C361" s="51">
        <v>871</v>
      </c>
      <c r="D361" s="51" t="s">
        <v>1043</v>
      </c>
      <c r="E361" s="52">
        <v>197.14000000000001</v>
      </c>
      <c r="F361" s="52">
        <v>1595651.16</v>
      </c>
      <c r="G361" s="52">
        <v>1331661.1510350457</v>
      </c>
      <c r="H361" s="53">
        <v>0.19824112820274542</v>
      </c>
      <c r="I361" s="52">
        <v>263990.00896495418</v>
      </c>
      <c r="J361" s="52">
        <v>8093.9999999999991</v>
      </c>
      <c r="K361" s="52">
        <v>6754.9008371464224</v>
      </c>
      <c r="L361" s="52">
        <v>8094</v>
      </c>
      <c r="M361" s="51" t="s">
        <v>6525</v>
      </c>
      <c r="N361" s="54" t="s">
        <v>6529</v>
      </c>
    </row>
    <row r="362" spans="1:14" s="51" customFormat="1" ht="16.5" customHeight="1" x14ac:dyDescent="0.25">
      <c r="A362" s="51" t="s">
        <v>1044</v>
      </c>
      <c r="B362" s="51" t="s">
        <v>1045</v>
      </c>
      <c r="C362" s="51">
        <v>872</v>
      </c>
      <c r="D362" s="51" t="s">
        <v>1046</v>
      </c>
      <c r="E362" s="52">
        <v>2309.13</v>
      </c>
      <c r="F362" s="52">
        <v>2167210.8702000002</v>
      </c>
      <c r="G362" s="52">
        <v>1987650.9795848639</v>
      </c>
      <c r="H362" s="53">
        <v>9.0337736584236161E-2</v>
      </c>
      <c r="I362" s="52">
        <v>179559.89061513636</v>
      </c>
      <c r="J362" s="52">
        <v>938.54000000000008</v>
      </c>
      <c r="K362" s="52">
        <v>860.77915907067324</v>
      </c>
      <c r="L362" s="52">
        <v>938.54</v>
      </c>
      <c r="M362" s="51" t="s">
        <v>6523</v>
      </c>
      <c r="N362" s="54" t="s">
        <v>6526</v>
      </c>
    </row>
    <row r="363" spans="1:14" s="51" customFormat="1" ht="16.5" customHeight="1" x14ac:dyDescent="0.25">
      <c r="A363" s="51" t="s">
        <v>1074</v>
      </c>
      <c r="B363" s="51" t="s">
        <v>1075</v>
      </c>
      <c r="C363" s="51">
        <v>882</v>
      </c>
      <c r="D363" s="51" t="s">
        <v>1076</v>
      </c>
      <c r="E363" s="52">
        <v>2759.59</v>
      </c>
      <c r="F363" s="52">
        <v>1592752.5603</v>
      </c>
      <c r="G363" s="52">
        <v>1701222.4152518269</v>
      </c>
      <c r="H363" s="53">
        <v>-6.3759949304318608E-2</v>
      </c>
      <c r="I363" s="52">
        <v>-108469.85495182686</v>
      </c>
      <c r="J363" s="52">
        <v>577.16999999999996</v>
      </c>
      <c r="K363" s="52">
        <v>616.47651109470132</v>
      </c>
      <c r="L363" s="52">
        <v>577.16999999999996</v>
      </c>
      <c r="M363" s="51" t="s">
        <v>6523</v>
      </c>
      <c r="N363" s="54" t="s">
        <v>6527</v>
      </c>
    </row>
    <row r="364" spans="1:14" s="51" customFormat="1" ht="16.5" customHeight="1" x14ac:dyDescent="0.25">
      <c r="A364" s="51" t="s">
        <v>1047</v>
      </c>
      <c r="B364" s="51" t="s">
        <v>1048</v>
      </c>
      <c r="C364" s="51">
        <v>873</v>
      </c>
      <c r="D364" s="51" t="s">
        <v>1049</v>
      </c>
      <c r="E364" s="52">
        <v>2183.0100000000002</v>
      </c>
      <c r="F364" s="52">
        <v>4659627.9213000005</v>
      </c>
      <c r="G364" s="52">
        <v>4895532.8829625435</v>
      </c>
      <c r="H364" s="53">
        <v>-4.8187800450394391E-2</v>
      </c>
      <c r="I364" s="52">
        <v>-235904.96166254301</v>
      </c>
      <c r="J364" s="52">
        <v>2134.4968283700027</v>
      </c>
      <c r="K364" s="52">
        <v>2242.5609057963743</v>
      </c>
      <c r="L364" s="52">
        <v>2030.93</v>
      </c>
      <c r="M364" s="51" t="s">
        <v>6521</v>
      </c>
      <c r="N364" s="54" t="s">
        <v>6522</v>
      </c>
    </row>
    <row r="365" spans="1:14" s="51" customFormat="1" ht="16.5" customHeight="1" x14ac:dyDescent="0.25">
      <c r="A365" s="51" t="s">
        <v>1077</v>
      </c>
      <c r="B365" s="51" t="s">
        <v>1078</v>
      </c>
      <c r="C365" s="51">
        <v>1005</v>
      </c>
      <c r="D365" s="51" t="s">
        <v>1079</v>
      </c>
      <c r="E365" s="52">
        <v>4350.7299999999996</v>
      </c>
      <c r="F365" s="52">
        <v>29378645.018899996</v>
      </c>
      <c r="G365" s="52">
        <v>28201215.07641343</v>
      </c>
      <c r="H365" s="53">
        <v>4.1751035878994092E-2</v>
      </c>
      <c r="I365" s="52">
        <v>1177429.9424865656</v>
      </c>
      <c r="J365" s="52">
        <v>6752.5783072955574</v>
      </c>
      <c r="K365" s="52">
        <v>6481.9501730545062</v>
      </c>
      <c r="L365" s="52">
        <v>6745.13</v>
      </c>
      <c r="M365" s="51" t="s">
        <v>6524</v>
      </c>
      <c r="N365" s="54" t="s">
        <v>6522</v>
      </c>
    </row>
    <row r="366" spans="1:14" s="51" customFormat="1" ht="16.5" customHeight="1" x14ac:dyDescent="0.25">
      <c r="A366" s="51" t="s">
        <v>1080</v>
      </c>
      <c r="B366" s="51" t="s">
        <v>1081</v>
      </c>
      <c r="C366" s="51">
        <v>1006</v>
      </c>
      <c r="D366" s="51" t="s">
        <v>1082</v>
      </c>
      <c r="E366" s="52">
        <v>6120.95</v>
      </c>
      <c r="F366" s="52">
        <v>55247973.337900005</v>
      </c>
      <c r="G366" s="52">
        <v>51583111.563099675</v>
      </c>
      <c r="H366" s="53">
        <v>7.104770657964754E-2</v>
      </c>
      <c r="I366" s="52">
        <v>3664861.7748003304</v>
      </c>
      <c r="J366" s="52">
        <v>9026.045522002305</v>
      </c>
      <c r="K366" s="52">
        <v>8427.3048404413821</v>
      </c>
      <c r="L366" s="52">
        <v>9133.89</v>
      </c>
      <c r="M366" s="51" t="s">
        <v>6524</v>
      </c>
      <c r="N366" s="54" t="s">
        <v>6522</v>
      </c>
    </row>
    <row r="367" spans="1:14" s="51" customFormat="1" ht="16.5" customHeight="1" x14ac:dyDescent="0.25">
      <c r="A367" s="51" t="s">
        <v>1083</v>
      </c>
      <c r="B367" s="51" t="s">
        <v>1084</v>
      </c>
      <c r="C367" s="51">
        <v>1007</v>
      </c>
      <c r="D367" s="51" t="s">
        <v>1085</v>
      </c>
      <c r="E367" s="52">
        <v>2784.4800000000005</v>
      </c>
      <c r="F367" s="52">
        <v>36934426.861999996</v>
      </c>
      <c r="G367" s="52">
        <v>33138947.738275189</v>
      </c>
      <c r="H367" s="53">
        <v>0.11453227645309516</v>
      </c>
      <c r="I367" s="52">
        <v>3795479.1237248071</v>
      </c>
      <c r="J367" s="52">
        <v>13264.389351692233</v>
      </c>
      <c r="K367" s="52">
        <v>11901.305715349072</v>
      </c>
      <c r="L367" s="52">
        <v>13551.69</v>
      </c>
      <c r="M367" s="51" t="s">
        <v>6524</v>
      </c>
      <c r="N367" s="54" t="s">
        <v>6522</v>
      </c>
    </row>
    <row r="368" spans="1:14" s="51" customFormat="1" ht="16.5" customHeight="1" x14ac:dyDescent="0.25">
      <c r="A368" s="51" t="s">
        <v>1086</v>
      </c>
      <c r="B368" s="51" t="s">
        <v>1087</v>
      </c>
      <c r="C368" s="51">
        <v>1008</v>
      </c>
      <c r="D368" s="51" t="s">
        <v>1088</v>
      </c>
      <c r="E368" s="52">
        <v>1865.03</v>
      </c>
      <c r="F368" s="52">
        <v>37484733.573299997</v>
      </c>
      <c r="G368" s="52">
        <v>39251862.647140697</v>
      </c>
      <c r="H368" s="53">
        <v>-4.502026030526296E-2</v>
      </c>
      <c r="I368" s="52">
        <v>-1767129.0738407001</v>
      </c>
      <c r="J368" s="52">
        <v>20098.729550355758</v>
      </c>
      <c r="K368" s="52">
        <v>21046.236600559077</v>
      </c>
      <c r="L368" s="52">
        <v>20057.79</v>
      </c>
      <c r="M368" s="51" t="s">
        <v>6524</v>
      </c>
      <c r="N368" s="54" t="s">
        <v>6522</v>
      </c>
    </row>
    <row r="369" spans="1:14" s="51" customFormat="1" ht="16.5" customHeight="1" x14ac:dyDescent="0.25">
      <c r="A369" s="51" t="s">
        <v>1089</v>
      </c>
      <c r="B369" s="51" t="s">
        <v>1090</v>
      </c>
      <c r="C369" s="51">
        <v>1009</v>
      </c>
      <c r="D369" s="51" t="s">
        <v>1091</v>
      </c>
      <c r="E369" s="52">
        <v>1555.9500000000003</v>
      </c>
      <c r="F369" s="52">
        <v>3547714.0894000004</v>
      </c>
      <c r="G369" s="52">
        <v>4172434.7496618121</v>
      </c>
      <c r="H369" s="53">
        <v>-0.14972568721714508</v>
      </c>
      <c r="I369" s="52">
        <v>-624720.66026181169</v>
      </c>
      <c r="J369" s="52">
        <v>2280.0951761946076</v>
      </c>
      <c r="K369" s="52">
        <v>2681.5995049081343</v>
      </c>
      <c r="L369" s="52">
        <v>2251.44</v>
      </c>
      <c r="M369" s="51" t="s">
        <v>6523</v>
      </c>
      <c r="N369" s="54" t="s">
        <v>6522</v>
      </c>
    </row>
    <row r="370" spans="1:14" s="51" customFormat="1" ht="16.5" customHeight="1" x14ac:dyDescent="0.25">
      <c r="A370" s="51" t="s">
        <v>1092</v>
      </c>
      <c r="B370" s="51" t="s">
        <v>1093</v>
      </c>
      <c r="C370" s="51">
        <v>1010</v>
      </c>
      <c r="D370" s="51" t="s">
        <v>1094</v>
      </c>
      <c r="E370" s="52">
        <v>457.8</v>
      </c>
      <c r="F370" s="52">
        <v>2953974.7650000001</v>
      </c>
      <c r="G370" s="52">
        <v>2938601.1520099803</v>
      </c>
      <c r="H370" s="53">
        <v>5.2316092571815798E-3</v>
      </c>
      <c r="I370" s="52">
        <v>15373.612990019843</v>
      </c>
      <c r="J370" s="52">
        <v>6452.5442660550461</v>
      </c>
      <c r="K370" s="52">
        <v>6418.9627610528187</v>
      </c>
      <c r="L370" s="52">
        <v>6366.89</v>
      </c>
      <c r="M370" s="51" t="s">
        <v>6524</v>
      </c>
      <c r="N370" s="54" t="s">
        <v>6526</v>
      </c>
    </row>
    <row r="371" spans="1:14" s="51" customFormat="1" ht="16.5" customHeight="1" x14ac:dyDescent="0.25">
      <c r="A371" s="51" t="s">
        <v>1095</v>
      </c>
      <c r="B371" s="51" t="s">
        <v>1096</v>
      </c>
      <c r="C371" s="51">
        <v>1011</v>
      </c>
      <c r="D371" s="51" t="s">
        <v>1097</v>
      </c>
      <c r="E371" s="52">
        <v>406.97</v>
      </c>
      <c r="F371" s="52">
        <v>4639119.0141000003</v>
      </c>
      <c r="G371" s="52">
        <v>4501783.4634501254</v>
      </c>
      <c r="H371" s="53">
        <v>3.0506920593782239E-2</v>
      </c>
      <c r="I371" s="52">
        <v>137335.55064987484</v>
      </c>
      <c r="J371" s="52">
        <v>11399.167049413962</v>
      </c>
      <c r="K371" s="52">
        <v>11061.708389930769</v>
      </c>
      <c r="L371" s="52">
        <v>12449.36</v>
      </c>
      <c r="M371" s="51" t="s">
        <v>6524</v>
      </c>
      <c r="N371" s="54" t="s">
        <v>6522</v>
      </c>
    </row>
    <row r="372" spans="1:14" s="51" customFormat="1" ht="16.5" customHeight="1" x14ac:dyDescent="0.25">
      <c r="A372" s="51" t="s">
        <v>1098</v>
      </c>
      <c r="B372" s="51" t="s">
        <v>1099</v>
      </c>
      <c r="C372" s="51">
        <v>1012</v>
      </c>
      <c r="D372" s="51" t="s">
        <v>1100</v>
      </c>
      <c r="E372" s="52">
        <v>420.75000000000006</v>
      </c>
      <c r="F372" s="52">
        <v>8238664.1102</v>
      </c>
      <c r="G372" s="52">
        <v>8803174.7424099445</v>
      </c>
      <c r="H372" s="53">
        <v>-6.4125801057926646E-2</v>
      </c>
      <c r="I372" s="52">
        <v>-564510.63220994454</v>
      </c>
      <c r="J372" s="52">
        <v>19580.901034343431</v>
      </c>
      <c r="K372" s="52">
        <v>20922.578116244666</v>
      </c>
      <c r="L372" s="52">
        <v>20388.78</v>
      </c>
      <c r="M372" s="51" t="s">
        <v>6524</v>
      </c>
      <c r="N372" s="54" t="s">
        <v>6522</v>
      </c>
    </row>
    <row r="373" spans="1:14" s="51" customFormat="1" ht="16.5" customHeight="1" x14ac:dyDescent="0.25">
      <c r="A373" s="51" t="s">
        <v>1101</v>
      </c>
      <c r="B373" s="51" t="s">
        <v>1102</v>
      </c>
      <c r="C373" s="51">
        <v>1013</v>
      </c>
      <c r="D373" s="51" t="s">
        <v>1103</v>
      </c>
      <c r="E373" s="52">
        <v>3322.13</v>
      </c>
      <c r="F373" s="52">
        <v>15039484.901699999</v>
      </c>
      <c r="G373" s="52">
        <v>15657613.64982323</v>
      </c>
      <c r="H373" s="53">
        <v>-3.9477838829559353E-2</v>
      </c>
      <c r="I373" s="52">
        <v>-618128.74812323041</v>
      </c>
      <c r="J373" s="52">
        <v>4527.0609222697485</v>
      </c>
      <c r="K373" s="52">
        <v>4713.1249077619568</v>
      </c>
      <c r="L373" s="52">
        <v>4518.5</v>
      </c>
      <c r="M373" s="51" t="s">
        <v>6524</v>
      </c>
      <c r="N373" s="54" t="s">
        <v>6522</v>
      </c>
    </row>
    <row r="374" spans="1:14" s="51" customFormat="1" ht="16.5" customHeight="1" x14ac:dyDescent="0.25">
      <c r="A374" s="51" t="s">
        <v>1104</v>
      </c>
      <c r="B374" s="51" t="s">
        <v>1105</v>
      </c>
      <c r="C374" s="51">
        <v>1014</v>
      </c>
      <c r="D374" s="51" t="s">
        <v>1106</v>
      </c>
      <c r="E374" s="52">
        <v>2736.1299999999997</v>
      </c>
      <c r="F374" s="52">
        <v>16536487.097700002</v>
      </c>
      <c r="G374" s="52">
        <v>16685067.925574793</v>
      </c>
      <c r="H374" s="53">
        <v>-8.9050178601338681E-3</v>
      </c>
      <c r="I374" s="52">
        <v>-148580.82787479088</v>
      </c>
      <c r="J374" s="52">
        <v>6043.7505153994889</v>
      </c>
      <c r="K374" s="52">
        <v>6098.0537933412497</v>
      </c>
      <c r="L374" s="52">
        <v>6269.01</v>
      </c>
      <c r="M374" s="51" t="s">
        <v>6524</v>
      </c>
      <c r="N374" s="54" t="s">
        <v>6522</v>
      </c>
    </row>
    <row r="375" spans="1:14" s="51" customFormat="1" ht="16.5" customHeight="1" x14ac:dyDescent="0.25">
      <c r="A375" s="51" t="s">
        <v>1107</v>
      </c>
      <c r="B375" s="51" t="s">
        <v>1108</v>
      </c>
      <c r="C375" s="51">
        <v>1015</v>
      </c>
      <c r="D375" s="51" t="s">
        <v>1109</v>
      </c>
      <c r="E375" s="52">
        <v>1209.07</v>
      </c>
      <c r="F375" s="52">
        <v>11603263.567300001</v>
      </c>
      <c r="G375" s="52">
        <v>11649114.767089352</v>
      </c>
      <c r="H375" s="53">
        <v>-3.9360243852080146E-3</v>
      </c>
      <c r="I375" s="52">
        <v>-45851.199789350852</v>
      </c>
      <c r="J375" s="52">
        <v>9596.8501139718974</v>
      </c>
      <c r="K375" s="52">
        <v>9634.7728147165617</v>
      </c>
      <c r="L375" s="52">
        <v>9679.42</v>
      </c>
      <c r="M375" s="51" t="s">
        <v>6521</v>
      </c>
      <c r="N375" s="54" t="s">
        <v>6522</v>
      </c>
    </row>
    <row r="376" spans="1:14" s="51" customFormat="1" ht="16.5" customHeight="1" x14ac:dyDescent="0.25">
      <c r="A376" s="51" t="s">
        <v>1110</v>
      </c>
      <c r="B376" s="51" t="s">
        <v>1111</v>
      </c>
      <c r="C376" s="51">
        <v>1016</v>
      </c>
      <c r="D376" s="51" t="s">
        <v>1112</v>
      </c>
      <c r="E376" s="52">
        <v>379.6</v>
      </c>
      <c r="F376" s="52">
        <v>5891590.0684000002</v>
      </c>
      <c r="G376" s="52">
        <v>5527998.8945687208</v>
      </c>
      <c r="H376" s="53">
        <v>6.5772656754419678E-2</v>
      </c>
      <c r="I376" s="52">
        <v>363591.17383127939</v>
      </c>
      <c r="J376" s="52">
        <v>15520.521781875659</v>
      </c>
      <c r="K376" s="52">
        <v>14562.69466430116</v>
      </c>
      <c r="L376" s="52">
        <v>15895.42</v>
      </c>
      <c r="M376" s="51" t="s">
        <v>6524</v>
      </c>
      <c r="N376" s="54" t="s">
        <v>6526</v>
      </c>
    </row>
    <row r="377" spans="1:14" s="51" customFormat="1" ht="16.5" customHeight="1" x14ac:dyDescent="0.25">
      <c r="A377" s="51" t="s">
        <v>1113</v>
      </c>
      <c r="B377" s="51" t="s">
        <v>1114</v>
      </c>
      <c r="C377" s="51">
        <v>1129</v>
      </c>
      <c r="D377" s="51" t="s">
        <v>1115</v>
      </c>
      <c r="E377" s="52">
        <v>15157.680000000002</v>
      </c>
      <c r="F377" s="52">
        <v>11844817.459200002</v>
      </c>
      <c r="G377" s="52">
        <v>13916111.98067094</v>
      </c>
      <c r="H377" s="53">
        <v>-0.14884146695196931</v>
      </c>
      <c r="I377" s="52">
        <v>-2071294.5214709379</v>
      </c>
      <c r="J377" s="52">
        <v>781.44</v>
      </c>
      <c r="K377" s="52">
        <v>918.08983833086188</v>
      </c>
      <c r="L377" s="52">
        <v>781.44</v>
      </c>
      <c r="M377" s="51" t="s">
        <v>6523</v>
      </c>
      <c r="N377" s="54" t="s">
        <v>6522</v>
      </c>
    </row>
    <row r="378" spans="1:14" s="51" customFormat="1" ht="16.5" customHeight="1" x14ac:dyDescent="0.25">
      <c r="A378" s="51" t="s">
        <v>1116</v>
      </c>
      <c r="B378" s="51" t="s">
        <v>1117</v>
      </c>
      <c r="C378" s="51">
        <v>1130</v>
      </c>
      <c r="D378" s="51" t="s">
        <v>1118</v>
      </c>
      <c r="E378" s="52">
        <v>19419.84</v>
      </c>
      <c r="F378" s="52">
        <v>31913092.081000004</v>
      </c>
      <c r="G378" s="52">
        <v>33083956.194688052</v>
      </c>
      <c r="H378" s="53">
        <v>-3.5390692298040261E-2</v>
      </c>
      <c r="I378" s="52">
        <v>-1170864.113688048</v>
      </c>
      <c r="J378" s="52">
        <v>1643.3241510228715</v>
      </c>
      <c r="K378" s="52">
        <v>1703.6163117043216</v>
      </c>
      <c r="L378" s="52">
        <v>1635.8</v>
      </c>
      <c r="M378" s="51" t="s">
        <v>6521</v>
      </c>
      <c r="N378" s="54" t="s">
        <v>6522</v>
      </c>
    </row>
    <row r="379" spans="1:14" s="51" customFormat="1" ht="16.5" customHeight="1" x14ac:dyDescent="0.25">
      <c r="A379" s="51" t="s">
        <v>1119</v>
      </c>
      <c r="B379" s="51" t="s">
        <v>1120</v>
      </c>
      <c r="C379" s="51">
        <v>1131</v>
      </c>
      <c r="D379" s="51" t="s">
        <v>1121</v>
      </c>
      <c r="E379" s="52">
        <v>3271.9700000000003</v>
      </c>
      <c r="F379" s="52">
        <v>9631958.3574999999</v>
      </c>
      <c r="G379" s="52">
        <v>8769095.7987369951</v>
      </c>
      <c r="H379" s="53">
        <v>9.8398122060347593E-2</v>
      </c>
      <c r="I379" s="52">
        <v>862862.55876300484</v>
      </c>
      <c r="J379" s="52">
        <v>2943.7795448919151</v>
      </c>
      <c r="K379" s="52">
        <v>2680.0660760144483</v>
      </c>
      <c r="L379" s="52">
        <v>2935.79</v>
      </c>
      <c r="M379" s="51" t="s">
        <v>6521</v>
      </c>
      <c r="N379" s="54" t="s">
        <v>6522</v>
      </c>
    </row>
    <row r="380" spans="1:14" s="51" customFormat="1" ht="16.5" customHeight="1" x14ac:dyDescent="0.25">
      <c r="A380" s="51" t="s">
        <v>1122</v>
      </c>
      <c r="B380" s="51" t="s">
        <v>1123</v>
      </c>
      <c r="C380" s="51">
        <v>1132</v>
      </c>
      <c r="D380" s="51" t="s">
        <v>1124</v>
      </c>
      <c r="E380" s="52">
        <v>1244.8000000000002</v>
      </c>
      <c r="F380" s="52">
        <v>5236864.8030000003</v>
      </c>
      <c r="G380" s="52">
        <v>4278075.168554021</v>
      </c>
      <c r="H380" s="53">
        <v>0.2241170612179888</v>
      </c>
      <c r="I380" s="52">
        <v>958789.63444597926</v>
      </c>
      <c r="J380" s="52">
        <v>4206.9929330012847</v>
      </c>
      <c r="K380" s="52">
        <v>3436.7570441468674</v>
      </c>
      <c r="L380" s="52">
        <v>4048.66</v>
      </c>
      <c r="M380" s="51" t="s">
        <v>6524</v>
      </c>
      <c r="N380" s="54" t="s">
        <v>6522</v>
      </c>
    </row>
    <row r="381" spans="1:14" s="51" customFormat="1" ht="16.5" customHeight="1" x14ac:dyDescent="0.25">
      <c r="A381" s="51" t="s">
        <v>1125</v>
      </c>
      <c r="B381" s="51" t="s">
        <v>1126</v>
      </c>
      <c r="C381" s="51">
        <v>1133</v>
      </c>
      <c r="D381" s="51" t="s">
        <v>1127</v>
      </c>
      <c r="E381" s="52">
        <v>120.69</v>
      </c>
      <c r="F381" s="52">
        <v>1308473.7286</v>
      </c>
      <c r="G381" s="52">
        <v>837628.68409189954</v>
      </c>
      <c r="H381" s="53">
        <v>0.56211666750471756</v>
      </c>
      <c r="I381" s="52">
        <v>470845.04450810049</v>
      </c>
      <c r="J381" s="52">
        <v>10841.608489518601</v>
      </c>
      <c r="K381" s="52">
        <v>6940.3321243839555</v>
      </c>
      <c r="L381" s="52">
        <v>7941.94</v>
      </c>
      <c r="M381" s="51" t="s">
        <v>6525</v>
      </c>
      <c r="N381" s="54" t="s">
        <v>6529</v>
      </c>
    </row>
    <row r="382" spans="1:14" s="51" customFormat="1" ht="16.5" customHeight="1" x14ac:dyDescent="0.25">
      <c r="A382" s="51" t="s">
        <v>1431</v>
      </c>
      <c r="B382" s="51" t="s">
        <v>1432</v>
      </c>
      <c r="C382" s="51">
        <v>1237</v>
      </c>
      <c r="D382" s="51" t="s">
        <v>1433</v>
      </c>
      <c r="E382" s="52">
        <v>22887.22</v>
      </c>
      <c r="F382" s="52">
        <v>14152999.103600001</v>
      </c>
      <c r="G382" s="52">
        <v>13580867.166554142</v>
      </c>
      <c r="H382" s="53">
        <v>4.212779125436561E-2</v>
      </c>
      <c r="I382" s="52">
        <v>572131.93704585917</v>
      </c>
      <c r="J382" s="52">
        <v>618.38</v>
      </c>
      <c r="K382" s="52">
        <v>593.38212183717121</v>
      </c>
      <c r="L382" s="52">
        <v>618.38</v>
      </c>
      <c r="M382" s="51" t="s">
        <v>6521</v>
      </c>
      <c r="N382" s="54" t="s">
        <v>6527</v>
      </c>
    </row>
    <row r="383" spans="1:14" s="51" customFormat="1" ht="16.5" customHeight="1" x14ac:dyDescent="0.25">
      <c r="A383" s="51" t="s">
        <v>1128</v>
      </c>
      <c r="B383" s="51" t="s">
        <v>1129</v>
      </c>
      <c r="C383" s="51">
        <v>1134</v>
      </c>
      <c r="D383" s="51" t="s">
        <v>1130</v>
      </c>
      <c r="E383" s="52">
        <v>8714.4600000000009</v>
      </c>
      <c r="F383" s="52">
        <v>13298386.103000002</v>
      </c>
      <c r="G383" s="52">
        <v>14706865.643656462</v>
      </c>
      <c r="H383" s="53">
        <v>-9.5770205207795778E-2</v>
      </c>
      <c r="I383" s="52">
        <v>-1408479.5406564604</v>
      </c>
      <c r="J383" s="52">
        <v>1526.013786625907</v>
      </c>
      <c r="K383" s="52">
        <v>1687.6393538620248</v>
      </c>
      <c r="L383" s="52">
        <v>1517.45</v>
      </c>
      <c r="M383" s="51" t="s">
        <v>6521</v>
      </c>
      <c r="N383" s="54" t="s">
        <v>6522</v>
      </c>
    </row>
    <row r="384" spans="1:14" s="51" customFormat="1" ht="16.5" customHeight="1" x14ac:dyDescent="0.25">
      <c r="A384" s="51" t="s">
        <v>1131</v>
      </c>
      <c r="B384" s="51" t="s">
        <v>1132</v>
      </c>
      <c r="C384" s="51">
        <v>1135</v>
      </c>
      <c r="D384" s="51" t="s">
        <v>1133</v>
      </c>
      <c r="E384" s="52">
        <v>9859.9699999999993</v>
      </c>
      <c r="F384" s="52">
        <v>27194401.961200003</v>
      </c>
      <c r="G384" s="52">
        <v>24785180.801473297</v>
      </c>
      <c r="H384" s="53">
        <v>9.7204098651703097E-2</v>
      </c>
      <c r="I384" s="52">
        <v>2409221.1597267054</v>
      </c>
      <c r="J384" s="52">
        <v>2758.0613289087091</v>
      </c>
      <c r="K384" s="52">
        <v>2513.7176686615981</v>
      </c>
      <c r="L384" s="52">
        <v>2752.9</v>
      </c>
      <c r="M384" s="51" t="s">
        <v>6521</v>
      </c>
      <c r="N384" s="54" t="s">
        <v>6522</v>
      </c>
    </row>
    <row r="385" spans="1:14" s="51" customFormat="1" ht="16.5" customHeight="1" x14ac:dyDescent="0.25">
      <c r="A385" s="51" t="s">
        <v>1134</v>
      </c>
      <c r="B385" s="51" t="s">
        <v>1135</v>
      </c>
      <c r="C385" s="51">
        <v>1136</v>
      </c>
      <c r="D385" s="51" t="s">
        <v>1136</v>
      </c>
      <c r="E385" s="52">
        <v>18963.079999999998</v>
      </c>
      <c r="F385" s="52">
        <v>65742036.721800007</v>
      </c>
      <c r="G385" s="52">
        <v>70587459.101050183</v>
      </c>
      <c r="H385" s="53">
        <v>-6.8644238522790002E-2</v>
      </c>
      <c r="I385" s="52">
        <v>-4845422.3792501763</v>
      </c>
      <c r="J385" s="52">
        <v>3466.8438208244661</v>
      </c>
      <c r="K385" s="52">
        <v>3722.3625645754905</v>
      </c>
      <c r="L385" s="52">
        <v>3511.26</v>
      </c>
      <c r="M385" s="51" t="s">
        <v>6521</v>
      </c>
      <c r="N385" s="54" t="s">
        <v>6522</v>
      </c>
    </row>
    <row r="386" spans="1:14" s="51" customFormat="1" ht="16.5" customHeight="1" x14ac:dyDescent="0.25">
      <c r="A386" s="51" t="s">
        <v>1137</v>
      </c>
      <c r="B386" s="51" t="s">
        <v>1138</v>
      </c>
      <c r="C386" s="51">
        <v>1137</v>
      </c>
      <c r="D386" s="51" t="s">
        <v>1139</v>
      </c>
      <c r="E386" s="52">
        <v>1346.96</v>
      </c>
      <c r="F386" s="52">
        <v>7133401.2802000009</v>
      </c>
      <c r="G386" s="52">
        <v>7897797.1795993503</v>
      </c>
      <c r="H386" s="53">
        <v>-9.6785962214102739E-2</v>
      </c>
      <c r="I386" s="52">
        <v>-764395.89939934947</v>
      </c>
      <c r="J386" s="52">
        <v>5295.9265903961514</v>
      </c>
      <c r="K386" s="52">
        <v>5863.4236945413004</v>
      </c>
      <c r="L386" s="52">
        <v>5116.22</v>
      </c>
      <c r="M386" s="51" t="s">
        <v>6523</v>
      </c>
      <c r="N386" s="54" t="s">
        <v>6522</v>
      </c>
    </row>
    <row r="387" spans="1:14" s="51" customFormat="1" ht="16.5" customHeight="1" x14ac:dyDescent="0.25">
      <c r="A387" s="51" t="s">
        <v>1434</v>
      </c>
      <c r="B387" s="51" t="s">
        <v>1435</v>
      </c>
      <c r="C387" s="51">
        <v>1238</v>
      </c>
      <c r="D387" s="51" t="s">
        <v>1436</v>
      </c>
      <c r="E387" s="52">
        <v>14595.070000000002</v>
      </c>
      <c r="F387" s="52">
        <v>8363558.9127999982</v>
      </c>
      <c r="G387" s="52">
        <v>8997508.2075746525</v>
      </c>
      <c r="H387" s="53">
        <v>-7.0458318030869549E-2</v>
      </c>
      <c r="I387" s="52">
        <v>-633949.29477465432</v>
      </c>
      <c r="J387" s="52">
        <v>573.03999999999985</v>
      </c>
      <c r="K387" s="52">
        <v>616.47585161117081</v>
      </c>
      <c r="L387" s="52">
        <v>573.04</v>
      </c>
      <c r="M387" s="51" t="s">
        <v>6521</v>
      </c>
      <c r="N387" s="54" t="s">
        <v>6522</v>
      </c>
    </row>
    <row r="388" spans="1:14" s="51" customFormat="1" ht="16.5" customHeight="1" x14ac:dyDescent="0.25">
      <c r="A388" s="51" t="s">
        <v>1140</v>
      </c>
      <c r="B388" s="51" t="s">
        <v>1141</v>
      </c>
      <c r="C388" s="51">
        <v>1138</v>
      </c>
      <c r="D388" s="51" t="s">
        <v>1142</v>
      </c>
      <c r="E388" s="52">
        <v>11013.029999999999</v>
      </c>
      <c r="F388" s="52">
        <v>14975425.314300001</v>
      </c>
      <c r="G388" s="52">
        <v>17234152.08833988</v>
      </c>
      <c r="H388" s="53">
        <v>-0.13106109093513618</v>
      </c>
      <c r="I388" s="52">
        <v>-2258726.7740398794</v>
      </c>
      <c r="J388" s="52">
        <v>1359.7915663809144</v>
      </c>
      <c r="K388" s="52">
        <v>1564.8874186613386</v>
      </c>
      <c r="L388" s="52">
        <v>1577.94</v>
      </c>
      <c r="M388" s="51" t="s">
        <v>6521</v>
      </c>
      <c r="N388" s="54" t="s">
        <v>6522</v>
      </c>
    </row>
    <row r="389" spans="1:14" s="51" customFormat="1" ht="16.5" customHeight="1" x14ac:dyDescent="0.25">
      <c r="A389" s="51" t="s">
        <v>1143</v>
      </c>
      <c r="B389" s="51" t="s">
        <v>1144</v>
      </c>
      <c r="C389" s="51">
        <v>1139</v>
      </c>
      <c r="D389" s="51" t="s">
        <v>1145</v>
      </c>
      <c r="E389" s="52">
        <v>2529.9500000000003</v>
      </c>
      <c r="F389" s="52">
        <v>8674368.4149999991</v>
      </c>
      <c r="G389" s="52">
        <v>7909574.4029543158</v>
      </c>
      <c r="H389" s="53">
        <v>9.6692182547777117E-2</v>
      </c>
      <c r="I389" s="52">
        <v>764794.01204568334</v>
      </c>
      <c r="J389" s="52">
        <v>3428.6718769145627</v>
      </c>
      <c r="K389" s="52">
        <v>3126.3757793451709</v>
      </c>
      <c r="L389" s="52">
        <v>3416.18</v>
      </c>
      <c r="M389" s="51" t="s">
        <v>6521</v>
      </c>
      <c r="N389" s="54" t="s">
        <v>6522</v>
      </c>
    </row>
    <row r="390" spans="1:14" s="51" customFormat="1" ht="16.5" customHeight="1" x14ac:dyDescent="0.25">
      <c r="A390" s="51" t="s">
        <v>1146</v>
      </c>
      <c r="B390" s="51" t="s">
        <v>1147</v>
      </c>
      <c r="C390" s="51">
        <v>1140</v>
      </c>
      <c r="D390" s="51" t="s">
        <v>1148</v>
      </c>
      <c r="E390" s="52">
        <v>1564.39</v>
      </c>
      <c r="F390" s="52">
        <v>7685610.9868999999</v>
      </c>
      <c r="G390" s="52">
        <v>6707522.4245669013</v>
      </c>
      <c r="H390" s="53">
        <v>0.14581964851146245</v>
      </c>
      <c r="I390" s="52">
        <v>978088.56233309861</v>
      </c>
      <c r="J390" s="52">
        <v>4912.8484501307212</v>
      </c>
      <c r="K390" s="52">
        <v>4287.6280368494436</v>
      </c>
      <c r="L390" s="52">
        <v>4827.3900000000003</v>
      </c>
      <c r="M390" s="51" t="s">
        <v>6524</v>
      </c>
      <c r="N390" s="54" t="s">
        <v>6522</v>
      </c>
    </row>
    <row r="391" spans="1:14" s="51" customFormat="1" ht="16.5" customHeight="1" x14ac:dyDescent="0.25">
      <c r="A391" s="51" t="s">
        <v>1149</v>
      </c>
      <c r="B391" s="51" t="s">
        <v>1150</v>
      </c>
      <c r="C391" s="51">
        <v>1141</v>
      </c>
      <c r="D391" s="51" t="s">
        <v>1151</v>
      </c>
      <c r="E391" s="52">
        <v>217.66</v>
      </c>
      <c r="F391" s="52">
        <v>2227449.3668</v>
      </c>
      <c r="G391" s="52">
        <v>1788186.5479258059</v>
      </c>
      <c r="H391" s="53">
        <v>0.24564708832180493</v>
      </c>
      <c r="I391" s="52">
        <v>439262.81887419405</v>
      </c>
      <c r="J391" s="52">
        <v>10233.618335017918</v>
      </c>
      <c r="K391" s="52">
        <v>8215.5037578140491</v>
      </c>
      <c r="L391" s="52">
        <v>8355.1299999999992</v>
      </c>
      <c r="M391" s="51" t="s">
        <v>6525</v>
      </c>
      <c r="N391" s="54" t="s">
        <v>6528</v>
      </c>
    </row>
    <row r="392" spans="1:14" s="51" customFormat="1" ht="16.5" customHeight="1" x14ac:dyDescent="0.25">
      <c r="A392" s="51" t="s">
        <v>1152</v>
      </c>
      <c r="B392" s="51" t="s">
        <v>1153</v>
      </c>
      <c r="C392" s="51">
        <v>1142</v>
      </c>
      <c r="D392" s="51" t="s">
        <v>1154</v>
      </c>
      <c r="E392" s="52">
        <v>21546.97</v>
      </c>
      <c r="F392" s="52">
        <v>41130058.430599995</v>
      </c>
      <c r="G392" s="52">
        <v>46931807.966091916</v>
      </c>
      <c r="H392" s="53">
        <v>-0.12362084025579556</v>
      </c>
      <c r="I392" s="52">
        <v>-5801749.535491921</v>
      </c>
      <c r="J392" s="52">
        <v>1908.8557894961561</v>
      </c>
      <c r="K392" s="52">
        <v>2178.1163646717805</v>
      </c>
      <c r="L392" s="52">
        <v>1896.39</v>
      </c>
      <c r="M392" s="51" t="s">
        <v>6521</v>
      </c>
      <c r="N392" s="54" t="s">
        <v>6522</v>
      </c>
    </row>
    <row r="393" spans="1:14" s="51" customFormat="1" ht="16.5" customHeight="1" x14ac:dyDescent="0.25">
      <c r="A393" s="51" t="s">
        <v>1155</v>
      </c>
      <c r="B393" s="51" t="s">
        <v>1156</v>
      </c>
      <c r="C393" s="51">
        <v>1143</v>
      </c>
      <c r="D393" s="51" t="s">
        <v>1157</v>
      </c>
      <c r="E393" s="52">
        <v>43512.4</v>
      </c>
      <c r="F393" s="52">
        <v>136964333.62179998</v>
      </c>
      <c r="G393" s="52">
        <v>153001853.69276974</v>
      </c>
      <c r="H393" s="53">
        <v>-0.10481912267006499</v>
      </c>
      <c r="I393" s="52">
        <v>-16037520.07096976</v>
      </c>
      <c r="J393" s="52">
        <v>3147.7080929068488</v>
      </c>
      <c r="K393" s="52">
        <v>3516.2816505816672</v>
      </c>
      <c r="L393" s="52">
        <v>3257.36</v>
      </c>
      <c r="M393" s="51" t="s">
        <v>6521</v>
      </c>
      <c r="N393" s="54" t="s">
        <v>6522</v>
      </c>
    </row>
    <row r="394" spans="1:14" s="51" customFormat="1" ht="16.5" customHeight="1" x14ac:dyDescent="0.25">
      <c r="A394" s="51" t="s">
        <v>1158</v>
      </c>
      <c r="B394" s="51" t="s">
        <v>1159</v>
      </c>
      <c r="C394" s="51">
        <v>1144</v>
      </c>
      <c r="D394" s="51" t="s">
        <v>1160</v>
      </c>
      <c r="E394" s="52">
        <v>49455.51</v>
      </c>
      <c r="F394" s="52">
        <v>218930493.09179997</v>
      </c>
      <c r="G394" s="52">
        <v>237538191.1184476</v>
      </c>
      <c r="H394" s="53">
        <v>-7.8335605483199844E-2</v>
      </c>
      <c r="I394" s="52">
        <v>-18607698.026647627</v>
      </c>
      <c r="J394" s="52">
        <v>4426.8170137523593</v>
      </c>
      <c r="K394" s="52">
        <v>4803.0682752730199</v>
      </c>
      <c r="L394" s="52">
        <v>4502.24</v>
      </c>
      <c r="M394" s="51" t="s">
        <v>6521</v>
      </c>
      <c r="N394" s="54" t="s">
        <v>6522</v>
      </c>
    </row>
    <row r="395" spans="1:14" s="51" customFormat="1" ht="16.5" customHeight="1" x14ac:dyDescent="0.25">
      <c r="A395" s="51" t="s">
        <v>1161</v>
      </c>
      <c r="B395" s="51" t="s">
        <v>1162</v>
      </c>
      <c r="C395" s="51">
        <v>1145</v>
      </c>
      <c r="D395" s="51" t="s">
        <v>1163</v>
      </c>
      <c r="E395" s="52">
        <v>11894.26</v>
      </c>
      <c r="F395" s="52">
        <v>81973019.385399982</v>
      </c>
      <c r="G395" s="52">
        <v>89667156.915415049</v>
      </c>
      <c r="H395" s="53">
        <v>-8.5807756091487497E-2</v>
      </c>
      <c r="I395" s="52">
        <v>-7694137.5300150663</v>
      </c>
      <c r="J395" s="52">
        <v>6891.8133104035041</v>
      </c>
      <c r="K395" s="52">
        <v>7538.6915129999716</v>
      </c>
      <c r="L395" s="52">
        <v>6657.57</v>
      </c>
      <c r="M395" s="51" t="s">
        <v>6521</v>
      </c>
      <c r="N395" s="54" t="s">
        <v>6522</v>
      </c>
    </row>
    <row r="396" spans="1:14" s="51" customFormat="1" ht="16.5" customHeight="1" x14ac:dyDescent="0.25">
      <c r="A396" s="51" t="s">
        <v>1437</v>
      </c>
      <c r="B396" s="51" t="s">
        <v>1438</v>
      </c>
      <c r="C396" s="51">
        <v>1239</v>
      </c>
      <c r="D396" s="51" t="s">
        <v>1439</v>
      </c>
      <c r="E396" s="52">
        <v>18152.820000000003</v>
      </c>
      <c r="F396" s="52">
        <v>11501626.752000002</v>
      </c>
      <c r="G396" s="52">
        <v>11956917.759170946</v>
      </c>
      <c r="H396" s="53">
        <v>-3.8077623041417707E-2</v>
      </c>
      <c r="I396" s="52">
        <v>-455291.00717094354</v>
      </c>
      <c r="J396" s="52">
        <v>633.6</v>
      </c>
      <c r="K396" s="52">
        <v>658.68100709261387</v>
      </c>
      <c r="L396" s="52">
        <v>633.6</v>
      </c>
      <c r="M396" s="51" t="s">
        <v>6521</v>
      </c>
      <c r="N396" s="54" t="s">
        <v>6522</v>
      </c>
    </row>
    <row r="397" spans="1:14" s="51" customFormat="1" ht="16.5" customHeight="1" x14ac:dyDescent="0.25">
      <c r="A397" s="51" t="s">
        <v>1164</v>
      </c>
      <c r="B397" s="51" t="s">
        <v>1165</v>
      </c>
      <c r="C397" s="51">
        <v>1146</v>
      </c>
      <c r="D397" s="51" t="s">
        <v>1166</v>
      </c>
      <c r="E397" s="52">
        <v>461.61</v>
      </c>
      <c r="F397" s="52">
        <v>1401758.4100000001</v>
      </c>
      <c r="G397" s="52">
        <v>1355407.7990482373</v>
      </c>
      <c r="H397" s="53">
        <v>3.4196801128273169E-2</v>
      </c>
      <c r="I397" s="52">
        <v>46350.610951762879</v>
      </c>
      <c r="J397" s="52">
        <v>3036.6725374233661</v>
      </c>
      <c r="K397" s="52">
        <v>2936.261777362356</v>
      </c>
      <c r="L397" s="52">
        <v>2995.82</v>
      </c>
      <c r="M397" s="51" t="s">
        <v>6521</v>
      </c>
      <c r="N397" s="54" t="s">
        <v>6527</v>
      </c>
    </row>
    <row r="398" spans="1:14" s="51" customFormat="1" ht="16.5" customHeight="1" x14ac:dyDescent="0.25">
      <c r="A398" s="51" t="s">
        <v>1167</v>
      </c>
      <c r="B398" s="51" t="s">
        <v>1168</v>
      </c>
      <c r="C398" s="51">
        <v>1147</v>
      </c>
      <c r="D398" s="51" t="s">
        <v>1169</v>
      </c>
      <c r="E398" s="52">
        <v>445.27</v>
      </c>
      <c r="F398" s="52">
        <v>2563782.7541</v>
      </c>
      <c r="G398" s="52">
        <v>1974176.1583710443</v>
      </c>
      <c r="H398" s="53">
        <v>0.29865956653810422</v>
      </c>
      <c r="I398" s="52">
        <v>589606.5957289557</v>
      </c>
      <c r="J398" s="52">
        <v>5757.8160534057988</v>
      </c>
      <c r="K398" s="52">
        <v>4433.660831340635</v>
      </c>
      <c r="L398" s="52">
        <v>5734.83</v>
      </c>
      <c r="M398" s="51" t="s">
        <v>6524</v>
      </c>
      <c r="N398" s="54" t="s">
        <v>6522</v>
      </c>
    </row>
    <row r="399" spans="1:14" s="51" customFormat="1" ht="16.5" customHeight="1" x14ac:dyDescent="0.25">
      <c r="A399" s="51" t="s">
        <v>1170</v>
      </c>
      <c r="B399" s="51" t="s">
        <v>1171</v>
      </c>
      <c r="C399" s="51">
        <v>1148</v>
      </c>
      <c r="D399" s="51" t="s">
        <v>1172</v>
      </c>
      <c r="E399" s="52">
        <v>358.75</v>
      </c>
      <c r="F399" s="52">
        <v>2731481.1864999998</v>
      </c>
      <c r="G399" s="52">
        <v>2332490.2252393025</v>
      </c>
      <c r="H399" s="53">
        <v>0.17105793496723565</v>
      </c>
      <c r="I399" s="52">
        <v>398990.96126069734</v>
      </c>
      <c r="J399" s="52">
        <v>7613.8848404181181</v>
      </c>
      <c r="K399" s="52">
        <v>6501.7149135590316</v>
      </c>
      <c r="L399" s="52">
        <v>6624.83</v>
      </c>
      <c r="M399" s="51" t="s">
        <v>6521</v>
      </c>
      <c r="N399" s="54" t="s">
        <v>6522</v>
      </c>
    </row>
    <row r="400" spans="1:14" s="51" customFormat="1" ht="16.5" customHeight="1" x14ac:dyDescent="0.25">
      <c r="A400" s="51" t="s">
        <v>1173</v>
      </c>
      <c r="B400" s="51" t="s">
        <v>1174</v>
      </c>
      <c r="C400" s="51">
        <v>1149</v>
      </c>
      <c r="D400" s="51" t="s">
        <v>1175</v>
      </c>
      <c r="E400" s="52">
        <v>159.09000000000003</v>
      </c>
      <c r="F400" s="52">
        <v>1848780.1172999998</v>
      </c>
      <c r="G400" s="52">
        <v>1651383.7119483757</v>
      </c>
      <c r="H400" s="53">
        <v>0.11953394230752523</v>
      </c>
      <c r="I400" s="52">
        <v>197396.40535162413</v>
      </c>
      <c r="J400" s="52">
        <v>11620.969999999996</v>
      </c>
      <c r="K400" s="52">
        <v>10380.185504735529</v>
      </c>
      <c r="L400" s="52">
        <v>11620.97</v>
      </c>
      <c r="M400" s="51" t="s">
        <v>6524</v>
      </c>
      <c r="N400" s="54" t="s">
        <v>6527</v>
      </c>
    </row>
    <row r="401" spans="1:14" s="51" customFormat="1" ht="16.5" customHeight="1" x14ac:dyDescent="0.25">
      <c r="A401" s="51" t="s">
        <v>1176</v>
      </c>
      <c r="B401" s="51" t="s">
        <v>1177</v>
      </c>
      <c r="C401" s="51">
        <v>1150</v>
      </c>
      <c r="D401" s="51" t="s">
        <v>1178</v>
      </c>
      <c r="E401" s="52">
        <v>307.05000000000007</v>
      </c>
      <c r="F401" s="52">
        <v>186201.261</v>
      </c>
      <c r="G401" s="52">
        <v>230052.04240446733</v>
      </c>
      <c r="H401" s="53">
        <v>-0.1906124411943747</v>
      </c>
      <c r="I401" s="52">
        <v>-43850.781404467329</v>
      </c>
      <c r="J401" s="52">
        <v>606.41999999999985</v>
      </c>
      <c r="K401" s="52">
        <v>749.23316204027776</v>
      </c>
      <c r="L401" s="52">
        <v>606.41999999999996</v>
      </c>
      <c r="M401" s="51" t="s">
        <v>6525</v>
      </c>
      <c r="N401" s="54" t="s">
        <v>6526</v>
      </c>
    </row>
    <row r="402" spans="1:14" s="51" customFormat="1" ht="16.5" customHeight="1" x14ac:dyDescent="0.25">
      <c r="A402" s="51" t="s">
        <v>1179</v>
      </c>
      <c r="B402" s="51" t="s">
        <v>1180</v>
      </c>
      <c r="C402" s="51">
        <v>1151</v>
      </c>
      <c r="D402" s="51" t="s">
        <v>1181</v>
      </c>
      <c r="E402" s="52">
        <v>4486.0200000000004</v>
      </c>
      <c r="F402" s="52">
        <v>13073184.916200001</v>
      </c>
      <c r="G402" s="52">
        <v>11148254.655335577</v>
      </c>
      <c r="H402" s="53">
        <v>0.17266651331319816</v>
      </c>
      <c r="I402" s="52">
        <v>1924930.2608644236</v>
      </c>
      <c r="J402" s="52">
        <v>2914.2056692123529</v>
      </c>
      <c r="K402" s="52">
        <v>2485.1103328419349</v>
      </c>
      <c r="L402" s="52">
        <v>2897.09</v>
      </c>
      <c r="M402" s="51" t="s">
        <v>6521</v>
      </c>
      <c r="N402" s="54" t="s">
        <v>6526</v>
      </c>
    </row>
    <row r="403" spans="1:14" s="51" customFormat="1" ht="16.5" customHeight="1" x14ac:dyDescent="0.25">
      <c r="A403" s="51" t="s">
        <v>1182</v>
      </c>
      <c r="B403" s="51" t="s">
        <v>1183</v>
      </c>
      <c r="C403" s="51">
        <v>1152</v>
      </c>
      <c r="D403" s="51" t="s">
        <v>1184</v>
      </c>
      <c r="E403" s="52">
        <v>8934.869999999999</v>
      </c>
      <c r="F403" s="52">
        <v>41145606.272399992</v>
      </c>
      <c r="G403" s="52">
        <v>35291509.470077589</v>
      </c>
      <c r="H403" s="53">
        <v>0.16587833420063491</v>
      </c>
      <c r="I403" s="52">
        <v>5854096.8023224026</v>
      </c>
      <c r="J403" s="52">
        <v>4605.0593094695278</v>
      </c>
      <c r="K403" s="52">
        <v>3949.8626695270991</v>
      </c>
      <c r="L403" s="52">
        <v>4585.32</v>
      </c>
      <c r="M403" s="51" t="s">
        <v>6521</v>
      </c>
      <c r="N403" s="54" t="s">
        <v>6522</v>
      </c>
    </row>
    <row r="404" spans="1:14" s="51" customFormat="1" ht="16.5" customHeight="1" x14ac:dyDescent="0.25">
      <c r="A404" s="51" t="s">
        <v>1185</v>
      </c>
      <c r="B404" s="51" t="s">
        <v>1186</v>
      </c>
      <c r="C404" s="51">
        <v>1153</v>
      </c>
      <c r="D404" s="51" t="s">
        <v>1187</v>
      </c>
      <c r="E404" s="52">
        <v>18998.420000000002</v>
      </c>
      <c r="F404" s="52">
        <v>118310435.836</v>
      </c>
      <c r="G404" s="52">
        <v>104917527.58687276</v>
      </c>
      <c r="H404" s="53">
        <v>0.12765177141672335</v>
      </c>
      <c r="I404" s="52">
        <v>13392908.249127239</v>
      </c>
      <c r="J404" s="52">
        <v>6227.382900051688</v>
      </c>
      <c r="K404" s="52">
        <v>5522.4343701672424</v>
      </c>
      <c r="L404" s="52">
        <v>6321.16</v>
      </c>
      <c r="M404" s="51" t="s">
        <v>6521</v>
      </c>
      <c r="N404" s="54" t="s">
        <v>6522</v>
      </c>
    </row>
    <row r="405" spans="1:14" s="51" customFormat="1" ht="16.5" customHeight="1" x14ac:dyDescent="0.25">
      <c r="A405" s="51" t="s">
        <v>1188</v>
      </c>
      <c r="B405" s="51" t="s">
        <v>1189</v>
      </c>
      <c r="C405" s="51">
        <v>1154</v>
      </c>
      <c r="D405" s="51" t="s">
        <v>1190</v>
      </c>
      <c r="E405" s="52">
        <v>7640.8499999999995</v>
      </c>
      <c r="F405" s="52">
        <v>64477150.591899991</v>
      </c>
      <c r="G405" s="52">
        <v>68933835.115647763</v>
      </c>
      <c r="H405" s="53">
        <v>-6.4651625958006775E-2</v>
      </c>
      <c r="I405" s="52">
        <v>-4456684.523747772</v>
      </c>
      <c r="J405" s="52">
        <v>8438.4787807508328</v>
      </c>
      <c r="K405" s="52">
        <v>9021.7495587071808</v>
      </c>
      <c r="L405" s="52">
        <v>8350.74</v>
      </c>
      <c r="M405" s="51" t="s">
        <v>6521</v>
      </c>
      <c r="N405" s="54" t="s">
        <v>6522</v>
      </c>
    </row>
    <row r="406" spans="1:14" s="51" customFormat="1" ht="16.5" customHeight="1" x14ac:dyDescent="0.25">
      <c r="A406" s="51" t="s">
        <v>1191</v>
      </c>
      <c r="B406" s="51" t="s">
        <v>1192</v>
      </c>
      <c r="C406" s="51">
        <v>1155</v>
      </c>
      <c r="D406" s="51" t="s">
        <v>1193</v>
      </c>
      <c r="E406" s="52">
        <v>2899.84</v>
      </c>
      <c r="F406" s="52">
        <v>1749618.4640000002</v>
      </c>
      <c r="G406" s="52">
        <v>1907315.3580042513</v>
      </c>
      <c r="H406" s="53">
        <v>-8.2680031565026346E-2</v>
      </c>
      <c r="I406" s="52">
        <v>-157696.89400425111</v>
      </c>
      <c r="J406" s="52">
        <v>603.35</v>
      </c>
      <c r="K406" s="52">
        <v>657.7312396560676</v>
      </c>
      <c r="L406" s="52">
        <v>603.35</v>
      </c>
      <c r="M406" s="51" t="s">
        <v>6521</v>
      </c>
      <c r="N406" s="54" t="s">
        <v>6527</v>
      </c>
    </row>
    <row r="407" spans="1:14" s="51" customFormat="1" ht="16.5" customHeight="1" x14ac:dyDescent="0.25">
      <c r="A407" s="51" t="s">
        <v>1194</v>
      </c>
      <c r="B407" s="51" t="s">
        <v>1195</v>
      </c>
      <c r="C407" s="51">
        <v>1156</v>
      </c>
      <c r="D407" s="51" t="s">
        <v>1196</v>
      </c>
      <c r="E407" s="52">
        <v>5378.9800000000005</v>
      </c>
      <c r="F407" s="52">
        <v>7162532.5748000005</v>
      </c>
      <c r="G407" s="52">
        <v>6833407.675339547</v>
      </c>
      <c r="H407" s="53">
        <v>4.8164095440727417E-2</v>
      </c>
      <c r="I407" s="52">
        <v>329124.89946045354</v>
      </c>
      <c r="J407" s="52">
        <v>1331.5782127466546</v>
      </c>
      <c r="K407" s="52">
        <v>1270.3909803233228</v>
      </c>
      <c r="L407" s="52">
        <v>1317.32</v>
      </c>
      <c r="M407" s="51" t="s">
        <v>6521</v>
      </c>
      <c r="N407" s="54" t="s">
        <v>6530</v>
      </c>
    </row>
    <row r="408" spans="1:14" s="51" customFormat="1" ht="16.5" customHeight="1" x14ac:dyDescent="0.25">
      <c r="A408" s="51" t="s">
        <v>1197</v>
      </c>
      <c r="B408" s="51" t="s">
        <v>1198</v>
      </c>
      <c r="C408" s="51">
        <v>1157</v>
      </c>
      <c r="D408" s="51" t="s">
        <v>1199</v>
      </c>
      <c r="E408" s="52">
        <v>4957.2400000000007</v>
      </c>
      <c r="F408" s="52">
        <v>17426681.650400002</v>
      </c>
      <c r="G408" s="52">
        <v>16303591.848614765</v>
      </c>
      <c r="H408" s="53">
        <v>6.8886035188660655E-2</v>
      </c>
      <c r="I408" s="52">
        <v>1123089.8017852362</v>
      </c>
      <c r="J408" s="52">
        <v>3515.4000311463637</v>
      </c>
      <c r="K408" s="52">
        <v>3288.8445684725298</v>
      </c>
      <c r="L408" s="52">
        <v>3485.09</v>
      </c>
      <c r="M408" s="51" t="s">
        <v>6521</v>
      </c>
      <c r="N408" s="54" t="s">
        <v>6522</v>
      </c>
    </row>
    <row r="409" spans="1:14" s="51" customFormat="1" ht="16.5" customHeight="1" x14ac:dyDescent="0.25">
      <c r="A409" s="51" t="s">
        <v>1200</v>
      </c>
      <c r="B409" s="51" t="s">
        <v>1201</v>
      </c>
      <c r="C409" s="51">
        <v>1158</v>
      </c>
      <c r="D409" s="51" t="s">
        <v>1202</v>
      </c>
      <c r="E409" s="52">
        <v>3147.88</v>
      </c>
      <c r="F409" s="52">
        <v>16099472.2314</v>
      </c>
      <c r="G409" s="52">
        <v>15077827.700640285</v>
      </c>
      <c r="H409" s="53">
        <v>6.7758071722515467E-2</v>
      </c>
      <c r="I409" s="52">
        <v>1021644.5307597145</v>
      </c>
      <c r="J409" s="52">
        <v>5114.3856282323341</v>
      </c>
      <c r="K409" s="52">
        <v>4789.8356038477596</v>
      </c>
      <c r="L409" s="52">
        <v>4945.41</v>
      </c>
      <c r="M409" s="51" t="s">
        <v>6521</v>
      </c>
      <c r="N409" s="54" t="s">
        <v>6526</v>
      </c>
    </row>
    <row r="410" spans="1:14" s="51" customFormat="1" ht="16.5" customHeight="1" x14ac:dyDescent="0.25">
      <c r="A410" s="51" t="s">
        <v>1203</v>
      </c>
      <c r="B410" s="51" t="s">
        <v>1204</v>
      </c>
      <c r="C410" s="51">
        <v>1159</v>
      </c>
      <c r="D410" s="51" t="s">
        <v>1205</v>
      </c>
      <c r="E410" s="52">
        <v>1024.97</v>
      </c>
      <c r="F410" s="52">
        <v>10077715.772899998</v>
      </c>
      <c r="G410" s="52">
        <v>8877946.2580186315</v>
      </c>
      <c r="H410" s="53">
        <v>0.13514043451183611</v>
      </c>
      <c r="I410" s="52">
        <v>1199769.5148813669</v>
      </c>
      <c r="J410" s="52">
        <v>9832.2055990907029</v>
      </c>
      <c r="K410" s="52">
        <v>8661.6644955643878</v>
      </c>
      <c r="L410" s="52">
        <v>9717.73</v>
      </c>
      <c r="M410" s="51" t="s">
        <v>6524</v>
      </c>
      <c r="N410" s="54" t="s">
        <v>6526</v>
      </c>
    </row>
    <row r="411" spans="1:14" s="51" customFormat="1" ht="16.5" customHeight="1" x14ac:dyDescent="0.25">
      <c r="A411" s="51" t="s">
        <v>1206</v>
      </c>
      <c r="B411" s="51" t="s">
        <v>1207</v>
      </c>
      <c r="C411" s="51">
        <v>1160</v>
      </c>
      <c r="D411" s="51" t="s">
        <v>1208</v>
      </c>
      <c r="E411" s="52">
        <v>5373.9300000000012</v>
      </c>
      <c r="F411" s="52">
        <v>3415454.9507999998</v>
      </c>
      <c r="G411" s="52">
        <v>3304180.8237025458</v>
      </c>
      <c r="H411" s="53">
        <v>3.3676766809863645E-2</v>
      </c>
      <c r="I411" s="52">
        <v>111274.12709745392</v>
      </c>
      <c r="J411" s="52">
        <v>635.55999999999983</v>
      </c>
      <c r="K411" s="52">
        <v>614.85371482370351</v>
      </c>
      <c r="L411" s="52">
        <v>635.55999999999995</v>
      </c>
      <c r="M411" s="51" t="s">
        <v>6524</v>
      </c>
      <c r="N411" s="54" t="s">
        <v>6522</v>
      </c>
    </row>
    <row r="412" spans="1:14" s="51" customFormat="1" ht="16.5" customHeight="1" x14ac:dyDescent="0.25">
      <c r="A412" s="51" t="s">
        <v>1209</v>
      </c>
      <c r="B412" s="51" t="s">
        <v>1210</v>
      </c>
      <c r="C412" s="51">
        <v>1161</v>
      </c>
      <c r="D412" s="51" t="s">
        <v>1211</v>
      </c>
      <c r="E412" s="52">
        <v>7227.78</v>
      </c>
      <c r="F412" s="52">
        <v>17187739.564800002</v>
      </c>
      <c r="G412" s="52">
        <v>15081983.536062667</v>
      </c>
      <c r="H412" s="53">
        <v>0.13962062905732808</v>
      </c>
      <c r="I412" s="52">
        <v>2105756.0287373345</v>
      </c>
      <c r="J412" s="52">
        <v>2378.0108919751297</v>
      </c>
      <c r="K412" s="52">
        <v>2086.6688715017153</v>
      </c>
      <c r="L412" s="52">
        <v>2354.94</v>
      </c>
      <c r="M412" s="51" t="s">
        <v>6521</v>
      </c>
      <c r="N412" s="54" t="s">
        <v>6522</v>
      </c>
    </row>
    <row r="413" spans="1:14" s="51" customFormat="1" ht="16.5" customHeight="1" x14ac:dyDescent="0.25">
      <c r="A413" s="51" t="s">
        <v>1212</v>
      </c>
      <c r="B413" s="51" t="s">
        <v>1213</v>
      </c>
      <c r="C413" s="51">
        <v>1162</v>
      </c>
      <c r="D413" s="51" t="s">
        <v>1214</v>
      </c>
      <c r="E413" s="52">
        <v>7688.8399999999992</v>
      </c>
      <c r="F413" s="52">
        <v>36509660.361400001</v>
      </c>
      <c r="G413" s="52">
        <v>30680090.59248947</v>
      </c>
      <c r="H413" s="53">
        <v>0.19001149137211537</v>
      </c>
      <c r="I413" s="52">
        <v>5829569.768910531</v>
      </c>
      <c r="J413" s="52">
        <v>4748.3964240899804</v>
      </c>
      <c r="K413" s="52">
        <v>3990.2105639458582</v>
      </c>
      <c r="L413" s="52">
        <v>4726</v>
      </c>
      <c r="M413" s="51" t="s">
        <v>6521</v>
      </c>
      <c r="N413" s="54" t="s">
        <v>6522</v>
      </c>
    </row>
    <row r="414" spans="1:14" s="51" customFormat="1" ht="16.5" customHeight="1" x14ac:dyDescent="0.25">
      <c r="A414" s="51" t="s">
        <v>1215</v>
      </c>
      <c r="B414" s="51" t="s">
        <v>1216</v>
      </c>
      <c r="C414" s="51">
        <v>1163</v>
      </c>
      <c r="D414" s="51" t="s">
        <v>1217</v>
      </c>
      <c r="E414" s="52">
        <v>12479.93</v>
      </c>
      <c r="F414" s="52">
        <v>86065135.127199993</v>
      </c>
      <c r="G414" s="52">
        <v>77783855.142068148</v>
      </c>
      <c r="H414" s="53">
        <v>0.10646528087360174</v>
      </c>
      <c r="I414" s="52">
        <v>8281279.9851318449</v>
      </c>
      <c r="J414" s="52">
        <v>6896.2834829362018</v>
      </c>
      <c r="K414" s="52">
        <v>6232.7156596285513</v>
      </c>
      <c r="L414" s="52">
        <v>6926.31</v>
      </c>
      <c r="M414" s="51" t="s">
        <v>6521</v>
      </c>
      <c r="N414" s="54" t="s">
        <v>6522</v>
      </c>
    </row>
    <row r="415" spans="1:14" s="51" customFormat="1" ht="16.5" customHeight="1" x14ac:dyDescent="0.25">
      <c r="A415" s="51" t="s">
        <v>1218</v>
      </c>
      <c r="B415" s="51" t="s">
        <v>1219</v>
      </c>
      <c r="C415" s="51">
        <v>1164</v>
      </c>
      <c r="D415" s="51" t="s">
        <v>1220</v>
      </c>
      <c r="E415" s="52">
        <v>3255.44</v>
      </c>
      <c r="F415" s="52">
        <v>31755629.473300003</v>
      </c>
      <c r="G415" s="52">
        <v>29847652.832992617</v>
      </c>
      <c r="H415" s="53">
        <v>6.3923841884088395E-2</v>
      </c>
      <c r="I415" s="52">
        <v>1907976.6403073855</v>
      </c>
      <c r="J415" s="52">
        <v>9754.6351563229546</v>
      </c>
      <c r="K415" s="52">
        <v>9168.5464431820637</v>
      </c>
      <c r="L415" s="52">
        <v>9731.51</v>
      </c>
      <c r="M415" s="51" t="s">
        <v>6521</v>
      </c>
      <c r="N415" s="54" t="s">
        <v>6522</v>
      </c>
    </row>
    <row r="416" spans="1:14" s="51" customFormat="1" ht="16.5" customHeight="1" x14ac:dyDescent="0.25">
      <c r="A416" s="51" t="s">
        <v>1221</v>
      </c>
      <c r="B416" s="51" t="s">
        <v>1222</v>
      </c>
      <c r="C416" s="51">
        <v>1165</v>
      </c>
      <c r="D416" s="51" t="s">
        <v>1223</v>
      </c>
      <c r="E416" s="52">
        <v>9254.09</v>
      </c>
      <c r="F416" s="52">
        <v>5806663.8523000004</v>
      </c>
      <c r="G416" s="52">
        <v>6575613.8460920071</v>
      </c>
      <c r="H416" s="53">
        <v>-0.11693965183934973</v>
      </c>
      <c r="I416" s="52">
        <v>-768949.99379200675</v>
      </c>
      <c r="J416" s="52">
        <v>627.47</v>
      </c>
      <c r="K416" s="52">
        <v>710.56298848314714</v>
      </c>
      <c r="L416" s="52">
        <v>627.47</v>
      </c>
      <c r="M416" s="51" t="s">
        <v>6521</v>
      </c>
      <c r="N416" s="54" t="s">
        <v>6522</v>
      </c>
    </row>
    <row r="417" spans="1:14" s="51" customFormat="1" ht="16.5" customHeight="1" x14ac:dyDescent="0.25">
      <c r="A417" s="51" t="s">
        <v>1224</v>
      </c>
      <c r="B417" s="51" t="s">
        <v>1225</v>
      </c>
      <c r="C417" s="51">
        <v>1166</v>
      </c>
      <c r="D417" s="51" t="s">
        <v>1226</v>
      </c>
      <c r="E417" s="52">
        <v>7603.61</v>
      </c>
      <c r="F417" s="52">
        <v>21887029.984599996</v>
      </c>
      <c r="G417" s="52">
        <v>22275420.303048387</v>
      </c>
      <c r="H417" s="53">
        <v>-1.7435824472198158E-2</v>
      </c>
      <c r="I417" s="52">
        <v>-388390.31844839081</v>
      </c>
      <c r="J417" s="52">
        <v>2878.5050764834068</v>
      </c>
      <c r="K417" s="52">
        <v>2929.5848028828923</v>
      </c>
      <c r="L417" s="52">
        <v>2959.95</v>
      </c>
      <c r="M417" s="51" t="s">
        <v>6521</v>
      </c>
      <c r="N417" s="54" t="s">
        <v>6522</v>
      </c>
    </row>
    <row r="418" spans="1:14" s="51" customFormat="1" ht="16.5" customHeight="1" x14ac:dyDescent="0.25">
      <c r="A418" s="51" t="s">
        <v>1227</v>
      </c>
      <c r="B418" s="51" t="s">
        <v>1228</v>
      </c>
      <c r="C418" s="51">
        <v>1167</v>
      </c>
      <c r="D418" s="51" t="s">
        <v>1229</v>
      </c>
      <c r="E418" s="52">
        <v>9063.66</v>
      </c>
      <c r="F418" s="52">
        <v>32705009.848900005</v>
      </c>
      <c r="G418" s="52">
        <v>33598656.550528705</v>
      </c>
      <c r="H418" s="53">
        <v>-2.6597691496526132E-2</v>
      </c>
      <c r="I418" s="52">
        <v>-893646.7016286999</v>
      </c>
      <c r="J418" s="52">
        <v>3608.3668020314094</v>
      </c>
      <c r="K418" s="52">
        <v>3706.9634728717433</v>
      </c>
      <c r="L418" s="52">
        <v>3671.66</v>
      </c>
      <c r="M418" s="51" t="s">
        <v>6521</v>
      </c>
      <c r="N418" s="54" t="s">
        <v>6522</v>
      </c>
    </row>
    <row r="419" spans="1:14" s="51" customFormat="1" ht="16.5" customHeight="1" x14ac:dyDescent="0.25">
      <c r="A419" s="51" t="s">
        <v>1230</v>
      </c>
      <c r="B419" s="51" t="s">
        <v>1231</v>
      </c>
      <c r="C419" s="51">
        <v>1168</v>
      </c>
      <c r="D419" s="51" t="s">
        <v>1232</v>
      </c>
      <c r="E419" s="52">
        <v>10526.05</v>
      </c>
      <c r="F419" s="52">
        <v>53395221.953000009</v>
      </c>
      <c r="G419" s="52">
        <v>54528246.446165524</v>
      </c>
      <c r="H419" s="53">
        <v>-2.0778671000985183E-2</v>
      </c>
      <c r="I419" s="52">
        <v>-1133024.4931655154</v>
      </c>
      <c r="J419" s="52">
        <v>5072.6741705578079</v>
      </c>
      <c r="K419" s="52">
        <v>5180.3142153196623</v>
      </c>
      <c r="L419" s="52">
        <v>5165.43</v>
      </c>
      <c r="M419" s="51" t="s">
        <v>6521</v>
      </c>
      <c r="N419" s="54" t="s">
        <v>6522</v>
      </c>
    </row>
    <row r="420" spans="1:14" s="51" customFormat="1" ht="16.5" customHeight="1" x14ac:dyDescent="0.25">
      <c r="A420" s="51" t="s">
        <v>1233</v>
      </c>
      <c r="B420" s="51" t="s">
        <v>1234</v>
      </c>
      <c r="C420" s="51">
        <v>1169</v>
      </c>
      <c r="D420" s="51" t="s">
        <v>1235</v>
      </c>
      <c r="E420" s="52">
        <v>1658.1900000000003</v>
      </c>
      <c r="F420" s="52">
        <v>11770939.242800001</v>
      </c>
      <c r="G420" s="52">
        <v>12826548.951999135</v>
      </c>
      <c r="H420" s="53">
        <v>-8.2298809535561568E-2</v>
      </c>
      <c r="I420" s="52">
        <v>-1055609.7091991343</v>
      </c>
      <c r="J420" s="52">
        <v>7098.6673679132064</v>
      </c>
      <c r="K420" s="52">
        <v>7735.270959298472</v>
      </c>
      <c r="L420" s="52">
        <v>7018.4</v>
      </c>
      <c r="M420" s="51" t="s">
        <v>6521</v>
      </c>
      <c r="N420" s="54" t="s">
        <v>6522</v>
      </c>
    </row>
    <row r="421" spans="1:14" s="51" customFormat="1" ht="16.5" customHeight="1" x14ac:dyDescent="0.25">
      <c r="A421" s="51" t="s">
        <v>1236</v>
      </c>
      <c r="B421" s="51" t="s">
        <v>1237</v>
      </c>
      <c r="C421" s="51">
        <v>1170</v>
      </c>
      <c r="D421" s="51" t="s">
        <v>1238</v>
      </c>
      <c r="E421" s="52">
        <v>4602.84</v>
      </c>
      <c r="F421" s="52">
        <v>3910020.5232000006</v>
      </c>
      <c r="G421" s="52">
        <v>4067822.4275334189</v>
      </c>
      <c r="H421" s="53">
        <v>-3.8792721940201225E-2</v>
      </c>
      <c r="I421" s="52">
        <v>-157801.90433341824</v>
      </c>
      <c r="J421" s="52">
        <v>849.48000000000013</v>
      </c>
      <c r="K421" s="52">
        <v>883.76359541791999</v>
      </c>
      <c r="L421" s="52">
        <v>849.48</v>
      </c>
      <c r="M421" s="51" t="s">
        <v>6521</v>
      </c>
      <c r="N421" s="54" t="s">
        <v>6522</v>
      </c>
    </row>
    <row r="422" spans="1:14" s="51" customFormat="1" ht="16.5" customHeight="1" x14ac:dyDescent="0.25">
      <c r="A422" s="51" t="s">
        <v>1239</v>
      </c>
      <c r="B422" s="51" t="s">
        <v>1240</v>
      </c>
      <c r="C422" s="51">
        <v>1171</v>
      </c>
      <c r="D422" s="51" t="s">
        <v>1241</v>
      </c>
      <c r="E422" s="52">
        <v>34065.15</v>
      </c>
      <c r="F422" s="52">
        <v>30467535.946399998</v>
      </c>
      <c r="G422" s="52">
        <v>29290700.222485039</v>
      </c>
      <c r="H422" s="53">
        <v>4.0177794145445533E-2</v>
      </c>
      <c r="I422" s="52">
        <v>1176835.7239149585</v>
      </c>
      <c r="J422" s="52">
        <v>894.39018898786583</v>
      </c>
      <c r="K422" s="52">
        <v>859.84357099513841</v>
      </c>
      <c r="L422" s="52">
        <v>869.84</v>
      </c>
      <c r="M422" s="51" t="s">
        <v>6521</v>
      </c>
      <c r="N422" s="54" t="s">
        <v>6522</v>
      </c>
    </row>
    <row r="423" spans="1:14" s="51" customFormat="1" ht="16.5" customHeight="1" x14ac:dyDescent="0.25">
      <c r="A423" s="51" t="s">
        <v>1242</v>
      </c>
      <c r="B423" s="51" t="s">
        <v>1243</v>
      </c>
      <c r="C423" s="51">
        <v>1172</v>
      </c>
      <c r="D423" s="51" t="s">
        <v>1244</v>
      </c>
      <c r="E423" s="52">
        <v>6828.54</v>
      </c>
      <c r="F423" s="52">
        <v>20071567.330799997</v>
      </c>
      <c r="G423" s="52">
        <v>18936148.566802274</v>
      </c>
      <c r="H423" s="53">
        <v>5.9960385291245144E-2</v>
      </c>
      <c r="I423" s="52">
        <v>1135418.7639977224</v>
      </c>
      <c r="J423" s="52">
        <v>2939.3643927984604</v>
      </c>
      <c r="K423" s="52">
        <v>2773.0889131208537</v>
      </c>
      <c r="L423" s="52">
        <v>2925.57</v>
      </c>
      <c r="M423" s="51" t="s">
        <v>6521</v>
      </c>
      <c r="N423" s="54" t="s">
        <v>6522</v>
      </c>
    </row>
    <row r="424" spans="1:14" s="51" customFormat="1" ht="16.5" customHeight="1" x14ac:dyDescent="0.25">
      <c r="A424" s="51" t="s">
        <v>1245</v>
      </c>
      <c r="B424" s="51" t="s">
        <v>1246</v>
      </c>
      <c r="C424" s="51">
        <v>1173</v>
      </c>
      <c r="D424" s="51" t="s">
        <v>1247</v>
      </c>
      <c r="E424" s="52">
        <v>1725.92</v>
      </c>
      <c r="F424" s="52">
        <v>8778762.540000001</v>
      </c>
      <c r="G424" s="52">
        <v>7099863.4140302986</v>
      </c>
      <c r="H424" s="53">
        <v>0.23646921469671778</v>
      </c>
      <c r="I424" s="52">
        <v>1678899.1259697024</v>
      </c>
      <c r="J424" s="52">
        <v>5086.4249443774916</v>
      </c>
      <c r="K424" s="52">
        <v>4113.6688919708322</v>
      </c>
      <c r="L424" s="52">
        <v>5065.79</v>
      </c>
      <c r="M424" s="51" t="s">
        <v>6521</v>
      </c>
      <c r="N424" s="54" t="s">
        <v>6522</v>
      </c>
    </row>
    <row r="425" spans="1:14" s="51" customFormat="1" ht="16.5" customHeight="1" x14ac:dyDescent="0.25">
      <c r="A425" s="51" t="s">
        <v>1248</v>
      </c>
      <c r="B425" s="51" t="s">
        <v>1249</v>
      </c>
      <c r="C425" s="51">
        <v>1174</v>
      </c>
      <c r="D425" s="51" t="s">
        <v>1250</v>
      </c>
      <c r="E425" s="52">
        <v>190.83</v>
      </c>
      <c r="F425" s="52">
        <v>1520168.2767</v>
      </c>
      <c r="G425" s="52">
        <v>1167478.2481562113</v>
      </c>
      <c r="H425" s="53">
        <v>0.30209558859087027</v>
      </c>
      <c r="I425" s="52">
        <v>352690.02854378871</v>
      </c>
      <c r="J425" s="52">
        <v>7966.086447099512</v>
      </c>
      <c r="K425" s="52">
        <v>6117.8968094964694</v>
      </c>
      <c r="L425" s="52">
        <v>7950.49</v>
      </c>
      <c r="M425" s="51" t="s">
        <v>6525</v>
      </c>
      <c r="N425" s="54" t="s">
        <v>6526</v>
      </c>
    </row>
    <row r="426" spans="1:14" s="51" customFormat="1" ht="16.5" customHeight="1" x14ac:dyDescent="0.25">
      <c r="A426" s="51" t="s">
        <v>1251</v>
      </c>
      <c r="B426" s="51" t="s">
        <v>1252</v>
      </c>
      <c r="C426" s="51">
        <v>1175</v>
      </c>
      <c r="D426" s="51" t="s">
        <v>1253</v>
      </c>
      <c r="E426" s="52">
        <v>6409.77</v>
      </c>
      <c r="F426" s="52">
        <v>11765180.911700001</v>
      </c>
      <c r="G426" s="52">
        <v>13427277.413192468</v>
      </c>
      <c r="H426" s="53">
        <v>-0.1237850720101632</v>
      </c>
      <c r="I426" s="52">
        <v>-1662096.5014924668</v>
      </c>
      <c r="J426" s="52">
        <v>1835.5075005343406</v>
      </c>
      <c r="K426" s="52">
        <v>2094.8142309618702</v>
      </c>
      <c r="L426" s="52">
        <v>1827.17</v>
      </c>
      <c r="M426" s="51" t="s">
        <v>6521</v>
      </c>
      <c r="N426" s="54" t="s">
        <v>6522</v>
      </c>
    </row>
    <row r="427" spans="1:14" s="51" customFormat="1" ht="16.5" customHeight="1" x14ac:dyDescent="0.25">
      <c r="A427" s="51" t="s">
        <v>1254</v>
      </c>
      <c r="B427" s="51" t="s">
        <v>1255</v>
      </c>
      <c r="C427" s="51">
        <v>1176</v>
      </c>
      <c r="D427" s="51" t="s">
        <v>1256</v>
      </c>
      <c r="E427" s="52">
        <v>2927.3600000000006</v>
      </c>
      <c r="F427" s="52">
        <v>9104753.6988000013</v>
      </c>
      <c r="G427" s="52">
        <v>9511950.0547178425</v>
      </c>
      <c r="H427" s="53">
        <v>-4.2808924939200632E-2</v>
      </c>
      <c r="I427" s="52">
        <v>-407196.3559178412</v>
      </c>
      <c r="J427" s="52">
        <v>3110.2268592861824</v>
      </c>
      <c r="K427" s="52">
        <v>3249.3270573888558</v>
      </c>
      <c r="L427" s="52">
        <v>3097.23</v>
      </c>
      <c r="M427" s="51" t="s">
        <v>6521</v>
      </c>
      <c r="N427" s="54" t="s">
        <v>6522</v>
      </c>
    </row>
    <row r="428" spans="1:14" s="51" customFormat="1" ht="16.5" customHeight="1" x14ac:dyDescent="0.25">
      <c r="A428" s="51" t="s">
        <v>1257</v>
      </c>
      <c r="B428" s="51" t="s">
        <v>1258</v>
      </c>
      <c r="C428" s="51">
        <v>1177</v>
      </c>
      <c r="D428" s="51" t="s">
        <v>1259</v>
      </c>
      <c r="E428" s="52">
        <v>2683.87</v>
      </c>
      <c r="F428" s="52">
        <v>11471989.944499999</v>
      </c>
      <c r="G428" s="52">
        <v>13090041.655670358</v>
      </c>
      <c r="H428" s="53">
        <v>-0.12360936303586545</v>
      </c>
      <c r="I428" s="52">
        <v>-1618051.7111703586</v>
      </c>
      <c r="J428" s="52">
        <v>4274.4208715399773</v>
      </c>
      <c r="K428" s="52">
        <v>4877.3009332308784</v>
      </c>
      <c r="L428" s="52">
        <v>4343.38</v>
      </c>
      <c r="M428" s="51" t="s">
        <v>6521</v>
      </c>
      <c r="N428" s="54" t="s">
        <v>6522</v>
      </c>
    </row>
    <row r="429" spans="1:14" s="51" customFormat="1" ht="16.5" customHeight="1" x14ac:dyDescent="0.25">
      <c r="A429" s="51" t="s">
        <v>1260</v>
      </c>
      <c r="B429" s="51" t="s">
        <v>1261</v>
      </c>
      <c r="C429" s="51">
        <v>1178</v>
      </c>
      <c r="D429" s="51" t="s">
        <v>1262</v>
      </c>
      <c r="E429" s="52">
        <v>499.27</v>
      </c>
      <c r="F429" s="52">
        <v>3851888.9665999995</v>
      </c>
      <c r="G429" s="52">
        <v>4228975.2168879649</v>
      </c>
      <c r="H429" s="53">
        <v>-8.916728780582861E-2</v>
      </c>
      <c r="I429" s="52">
        <v>-377086.25028796541</v>
      </c>
      <c r="J429" s="52">
        <v>7715.0418943657733</v>
      </c>
      <c r="K429" s="52">
        <v>8470.3170967371661</v>
      </c>
      <c r="L429" s="52">
        <v>7495.58</v>
      </c>
      <c r="M429" s="51" t="s">
        <v>6523</v>
      </c>
      <c r="N429" s="54" t="s">
        <v>6528</v>
      </c>
    </row>
    <row r="430" spans="1:14" s="51" customFormat="1" ht="16.5" customHeight="1" x14ac:dyDescent="0.25">
      <c r="A430" s="51" t="s">
        <v>1263</v>
      </c>
      <c r="B430" s="51" t="s">
        <v>1264</v>
      </c>
      <c r="C430" s="51">
        <v>1179</v>
      </c>
      <c r="D430" s="51" t="s">
        <v>1265</v>
      </c>
      <c r="E430" s="52">
        <v>2602.8799999999997</v>
      </c>
      <c r="F430" s="52">
        <v>1562092.4031999998</v>
      </c>
      <c r="G430" s="52">
        <v>1859905.4065560927</v>
      </c>
      <c r="H430" s="53">
        <v>-0.16012266124197172</v>
      </c>
      <c r="I430" s="52">
        <v>-297813.00335609284</v>
      </c>
      <c r="J430" s="52">
        <v>600.14</v>
      </c>
      <c r="K430" s="52">
        <v>714.5567243038837</v>
      </c>
      <c r="L430" s="52">
        <v>600.14</v>
      </c>
      <c r="M430" s="51" t="s">
        <v>6524</v>
      </c>
      <c r="N430" s="54" t="s">
        <v>6522</v>
      </c>
    </row>
    <row r="431" spans="1:14" s="51" customFormat="1" ht="16.5" customHeight="1" x14ac:dyDescent="0.25">
      <c r="A431" s="51" t="s">
        <v>1266</v>
      </c>
      <c r="B431" s="51" t="s">
        <v>1267</v>
      </c>
      <c r="C431" s="51">
        <v>1180</v>
      </c>
      <c r="D431" s="51" t="s">
        <v>1268</v>
      </c>
      <c r="E431" s="52">
        <v>8196.7100000000009</v>
      </c>
      <c r="F431" s="52">
        <v>12016041.470999999</v>
      </c>
      <c r="G431" s="52">
        <v>13477940.48863321</v>
      </c>
      <c r="H431" s="53">
        <v>-0.10846605376141272</v>
      </c>
      <c r="I431" s="52">
        <v>-1461899.0176332109</v>
      </c>
      <c r="J431" s="52">
        <v>1465.9590824855336</v>
      </c>
      <c r="K431" s="52">
        <v>1644.3110087624434</v>
      </c>
      <c r="L431" s="52">
        <v>1437.36</v>
      </c>
      <c r="M431" s="51" t="s">
        <v>6521</v>
      </c>
      <c r="N431" s="54" t="s">
        <v>6522</v>
      </c>
    </row>
    <row r="432" spans="1:14" s="51" customFormat="1" ht="16.5" customHeight="1" x14ac:dyDescent="0.25">
      <c r="A432" s="51" t="s">
        <v>1269</v>
      </c>
      <c r="B432" s="51" t="s">
        <v>1270</v>
      </c>
      <c r="C432" s="51">
        <v>1181</v>
      </c>
      <c r="D432" s="51" t="s">
        <v>1271</v>
      </c>
      <c r="E432" s="52">
        <v>12861.11</v>
      </c>
      <c r="F432" s="52">
        <v>52808852.018200003</v>
      </c>
      <c r="G432" s="52">
        <v>51165212.010743231</v>
      </c>
      <c r="H432" s="53">
        <v>3.2124170757108494E-2</v>
      </c>
      <c r="I432" s="52">
        <v>1643640.007456772</v>
      </c>
      <c r="J432" s="52">
        <v>4106.0882006452011</v>
      </c>
      <c r="K432" s="52">
        <v>3978.2889665622351</v>
      </c>
      <c r="L432" s="52">
        <v>4078.46</v>
      </c>
      <c r="M432" s="51" t="s">
        <v>6521</v>
      </c>
      <c r="N432" s="54" t="s">
        <v>6522</v>
      </c>
    </row>
    <row r="433" spans="1:14" s="51" customFormat="1" ht="16.5" customHeight="1" x14ac:dyDescent="0.25">
      <c r="A433" s="51" t="s">
        <v>1272</v>
      </c>
      <c r="B433" s="51" t="s">
        <v>1273</v>
      </c>
      <c r="C433" s="51">
        <v>1182</v>
      </c>
      <c r="D433" s="51" t="s">
        <v>1274</v>
      </c>
      <c r="E433" s="52">
        <v>14749.859999999999</v>
      </c>
      <c r="F433" s="52">
        <v>91737093.075600013</v>
      </c>
      <c r="G433" s="52">
        <v>87667771.853822157</v>
      </c>
      <c r="H433" s="53">
        <v>4.6417527624211363E-2</v>
      </c>
      <c r="I433" s="52">
        <v>4069321.2217778563</v>
      </c>
      <c r="J433" s="52">
        <v>6219.5229700892087</v>
      </c>
      <c r="K433" s="52">
        <v>5943.634166956308</v>
      </c>
      <c r="L433" s="52">
        <v>6163.1</v>
      </c>
      <c r="M433" s="51" t="s">
        <v>6521</v>
      </c>
      <c r="N433" s="54" t="s">
        <v>6522</v>
      </c>
    </row>
    <row r="434" spans="1:14" s="51" customFormat="1" ht="16.5" customHeight="1" x14ac:dyDescent="0.25">
      <c r="A434" s="51" t="s">
        <v>1275</v>
      </c>
      <c r="B434" s="51" t="s">
        <v>1276</v>
      </c>
      <c r="C434" s="51">
        <v>1183</v>
      </c>
      <c r="D434" s="51" t="s">
        <v>1277</v>
      </c>
      <c r="E434" s="52">
        <v>8993.5399999999991</v>
      </c>
      <c r="F434" s="52">
        <v>96019282.254099995</v>
      </c>
      <c r="G434" s="52">
        <v>98091640.646066755</v>
      </c>
      <c r="H434" s="53">
        <v>-2.1126758389578004E-2</v>
      </c>
      <c r="I434" s="52">
        <v>-2072358.3919667602</v>
      </c>
      <c r="J434" s="52">
        <v>10676.472474031361</v>
      </c>
      <c r="K434" s="52">
        <v>10906.899913278505</v>
      </c>
      <c r="L434" s="52">
        <v>10735.67</v>
      </c>
      <c r="M434" s="51" t="s">
        <v>6521</v>
      </c>
      <c r="N434" s="54" t="s">
        <v>6522</v>
      </c>
    </row>
    <row r="435" spans="1:14" s="51" customFormat="1" ht="16.5" customHeight="1" x14ac:dyDescent="0.25">
      <c r="A435" s="51" t="s">
        <v>1278</v>
      </c>
      <c r="B435" s="51" t="s">
        <v>1279</v>
      </c>
      <c r="C435" s="51">
        <v>1184</v>
      </c>
      <c r="D435" s="51" t="s">
        <v>1280</v>
      </c>
      <c r="E435" s="52">
        <v>1951.26</v>
      </c>
      <c r="F435" s="52">
        <v>1455308.2458000001</v>
      </c>
      <c r="G435" s="52">
        <v>1610347.8156566634</v>
      </c>
      <c r="H435" s="53">
        <v>-9.6277070300767043E-2</v>
      </c>
      <c r="I435" s="52">
        <v>-155039.56985666323</v>
      </c>
      <c r="J435" s="52">
        <v>745.83</v>
      </c>
      <c r="K435" s="52">
        <v>825.28613083682512</v>
      </c>
      <c r="L435" s="52">
        <v>745.83</v>
      </c>
      <c r="M435" s="51" t="s">
        <v>6524</v>
      </c>
      <c r="N435" s="54" t="s">
        <v>6527</v>
      </c>
    </row>
    <row r="436" spans="1:14" s="51" customFormat="1" ht="16.5" customHeight="1" x14ac:dyDescent="0.25">
      <c r="A436" s="51" t="s">
        <v>1281</v>
      </c>
      <c r="B436" s="51" t="s">
        <v>1282</v>
      </c>
      <c r="C436" s="51">
        <v>1185</v>
      </c>
      <c r="D436" s="51" t="s">
        <v>1283</v>
      </c>
      <c r="E436" s="52">
        <v>3408.3600000000006</v>
      </c>
      <c r="F436" s="52">
        <v>5251044.8938000007</v>
      </c>
      <c r="G436" s="52">
        <v>6317331.6083878977</v>
      </c>
      <c r="H436" s="53">
        <v>-0.1687875167376246</v>
      </c>
      <c r="I436" s="52">
        <v>-1066286.7145878971</v>
      </c>
      <c r="J436" s="52">
        <v>1540.636814714408</v>
      </c>
      <c r="K436" s="52">
        <v>1853.481324856499</v>
      </c>
      <c r="L436" s="52">
        <v>1640.19</v>
      </c>
      <c r="M436" s="51" t="s">
        <v>6521</v>
      </c>
      <c r="N436" s="54" t="s">
        <v>6522</v>
      </c>
    </row>
    <row r="437" spans="1:14" s="51" customFormat="1" ht="16.5" customHeight="1" x14ac:dyDescent="0.25">
      <c r="A437" s="51" t="s">
        <v>1284</v>
      </c>
      <c r="B437" s="51" t="s">
        <v>1285</v>
      </c>
      <c r="C437" s="51">
        <v>1186</v>
      </c>
      <c r="D437" s="51" t="s">
        <v>1286</v>
      </c>
      <c r="E437" s="52">
        <v>3075.8199999999997</v>
      </c>
      <c r="F437" s="52">
        <v>11945398.49</v>
      </c>
      <c r="G437" s="52">
        <v>11247287.36209718</v>
      </c>
      <c r="H437" s="53">
        <v>6.2069288836295033E-2</v>
      </c>
      <c r="I437" s="52">
        <v>698111.12790282071</v>
      </c>
      <c r="J437" s="52">
        <v>3883.6467966265909</v>
      </c>
      <c r="K437" s="52">
        <v>3656.6793122150129</v>
      </c>
      <c r="L437" s="52">
        <v>3864.2</v>
      </c>
      <c r="M437" s="51" t="s">
        <v>6521</v>
      </c>
      <c r="N437" s="54" t="s">
        <v>6522</v>
      </c>
    </row>
    <row r="438" spans="1:14" s="51" customFormat="1" ht="16.5" customHeight="1" x14ac:dyDescent="0.25">
      <c r="A438" s="51" t="s">
        <v>1287</v>
      </c>
      <c r="B438" s="51" t="s">
        <v>1288</v>
      </c>
      <c r="C438" s="51">
        <v>1187</v>
      </c>
      <c r="D438" s="51" t="s">
        <v>1289</v>
      </c>
      <c r="E438" s="52">
        <v>3280.33</v>
      </c>
      <c r="F438" s="52">
        <v>18602023.3521</v>
      </c>
      <c r="G438" s="52">
        <v>17702429.50254919</v>
      </c>
      <c r="H438" s="53">
        <v>5.0817536057480961E-2</v>
      </c>
      <c r="I438" s="52">
        <v>899593.84955080971</v>
      </c>
      <c r="J438" s="52">
        <v>5670.7780473610883</v>
      </c>
      <c r="K438" s="52">
        <v>5396.5392209165511</v>
      </c>
      <c r="L438" s="52">
        <v>5600.49</v>
      </c>
      <c r="M438" s="51" t="s">
        <v>6521</v>
      </c>
      <c r="N438" s="54" t="s">
        <v>6522</v>
      </c>
    </row>
    <row r="439" spans="1:14" s="51" customFormat="1" ht="16.5" customHeight="1" x14ac:dyDescent="0.25">
      <c r="A439" s="51" t="s">
        <v>1290</v>
      </c>
      <c r="B439" s="51" t="s">
        <v>1291</v>
      </c>
      <c r="C439" s="51">
        <v>1188</v>
      </c>
      <c r="D439" s="51" t="s">
        <v>1292</v>
      </c>
      <c r="E439" s="52">
        <v>580.04</v>
      </c>
      <c r="F439" s="52">
        <v>5083460.8589000003</v>
      </c>
      <c r="G439" s="52">
        <v>5285352.4343760274</v>
      </c>
      <c r="H439" s="53">
        <v>-3.8198318462723591E-2</v>
      </c>
      <c r="I439" s="52">
        <v>-201891.57547602709</v>
      </c>
      <c r="J439" s="52">
        <v>8763.9832751189588</v>
      </c>
      <c r="K439" s="52">
        <v>9112.0481938763314</v>
      </c>
      <c r="L439" s="52">
        <v>8657.64</v>
      </c>
      <c r="M439" s="51" t="s">
        <v>6523</v>
      </c>
      <c r="N439" s="54" t="s">
        <v>6527</v>
      </c>
    </row>
    <row r="440" spans="1:14" s="51" customFormat="1" ht="16.5" customHeight="1" x14ac:dyDescent="0.25">
      <c r="A440" s="51" t="s">
        <v>1293</v>
      </c>
      <c r="B440" s="51" t="s">
        <v>1294</v>
      </c>
      <c r="C440" s="51">
        <v>1189</v>
      </c>
      <c r="D440" s="51" t="s">
        <v>1295</v>
      </c>
      <c r="E440" s="52">
        <v>3483.3600000000006</v>
      </c>
      <c r="F440" s="52">
        <v>1990391.9039999999</v>
      </c>
      <c r="G440" s="52">
        <v>2232516.7531780228</v>
      </c>
      <c r="H440" s="53">
        <v>-0.1084537658377499</v>
      </c>
      <c r="I440" s="52">
        <v>-242124.84917802294</v>
      </c>
      <c r="J440" s="52">
        <v>571.39999999999986</v>
      </c>
      <c r="K440" s="52">
        <v>640.90899395354552</v>
      </c>
      <c r="L440" s="52">
        <v>571.4</v>
      </c>
      <c r="M440" s="51" t="s">
        <v>6523</v>
      </c>
      <c r="N440" s="54" t="s">
        <v>6522</v>
      </c>
    </row>
    <row r="441" spans="1:14" s="51" customFormat="1" ht="16.5" customHeight="1" x14ac:dyDescent="0.25">
      <c r="A441" s="51" t="s">
        <v>1296</v>
      </c>
      <c r="B441" s="51" t="s">
        <v>1297</v>
      </c>
      <c r="C441" s="51">
        <v>1190</v>
      </c>
      <c r="D441" s="51" t="s">
        <v>1298</v>
      </c>
      <c r="E441" s="52">
        <v>1156.71</v>
      </c>
      <c r="F441" s="52">
        <v>1839843.9615</v>
      </c>
      <c r="G441" s="52">
        <v>2071340.3799217374</v>
      </c>
      <c r="H441" s="53">
        <v>-0.11176164992761073</v>
      </c>
      <c r="I441" s="52">
        <v>-231496.41842173738</v>
      </c>
      <c r="J441" s="52">
        <v>1590.583604792904</v>
      </c>
      <c r="K441" s="52">
        <v>1790.7171027498139</v>
      </c>
      <c r="L441" s="52">
        <v>1569.98</v>
      </c>
      <c r="M441" s="51" t="s">
        <v>6521</v>
      </c>
      <c r="N441" s="54" t="s">
        <v>6522</v>
      </c>
    </row>
    <row r="442" spans="1:14" s="51" customFormat="1" ht="16.5" customHeight="1" x14ac:dyDescent="0.25">
      <c r="A442" s="51" t="s">
        <v>1299</v>
      </c>
      <c r="B442" s="51" t="s">
        <v>1300</v>
      </c>
      <c r="C442" s="51">
        <v>1191</v>
      </c>
      <c r="D442" s="51" t="s">
        <v>1301</v>
      </c>
      <c r="E442" s="52">
        <v>1009.9499999999999</v>
      </c>
      <c r="F442" s="52">
        <v>3207946.5839999993</v>
      </c>
      <c r="G442" s="52">
        <v>3237884.438009657</v>
      </c>
      <c r="H442" s="53">
        <v>-9.246115660650478E-3</v>
      </c>
      <c r="I442" s="52">
        <v>-29937.854009657633</v>
      </c>
      <c r="J442" s="52">
        <v>3176.3419812862016</v>
      </c>
      <c r="K442" s="52">
        <v>3205.9848883703721</v>
      </c>
      <c r="L442" s="52">
        <v>3158</v>
      </c>
      <c r="M442" s="51" t="s">
        <v>6521</v>
      </c>
      <c r="N442" s="54" t="s">
        <v>6527</v>
      </c>
    </row>
    <row r="443" spans="1:14" s="51" customFormat="1" ht="16.5" customHeight="1" x14ac:dyDescent="0.25">
      <c r="A443" s="51" t="s">
        <v>1302</v>
      </c>
      <c r="B443" s="51" t="s">
        <v>1303</v>
      </c>
      <c r="C443" s="51">
        <v>1192</v>
      </c>
      <c r="D443" s="51" t="s">
        <v>1304</v>
      </c>
      <c r="E443" s="52">
        <v>1115.1399999999999</v>
      </c>
      <c r="F443" s="52">
        <v>5288593.6219999986</v>
      </c>
      <c r="G443" s="52">
        <v>5058266.3366480079</v>
      </c>
      <c r="H443" s="53">
        <v>4.55348275521259E-2</v>
      </c>
      <c r="I443" s="52">
        <v>230327.28535199072</v>
      </c>
      <c r="J443" s="52">
        <v>4742.5378176731165</v>
      </c>
      <c r="K443" s="52">
        <v>4535.992195283111</v>
      </c>
      <c r="L443" s="52">
        <v>4702.46</v>
      </c>
      <c r="M443" s="51" t="s">
        <v>6521</v>
      </c>
      <c r="N443" s="54" t="s">
        <v>6522</v>
      </c>
    </row>
    <row r="444" spans="1:14" s="51" customFormat="1" ht="16.5" customHeight="1" x14ac:dyDescent="0.25">
      <c r="A444" s="51" t="s">
        <v>1305</v>
      </c>
      <c r="B444" s="51" t="s">
        <v>1306</v>
      </c>
      <c r="C444" s="51">
        <v>1193</v>
      </c>
      <c r="D444" s="51" t="s">
        <v>1307</v>
      </c>
      <c r="E444" s="52">
        <v>548.52</v>
      </c>
      <c r="F444" s="52">
        <v>4154092.3313000002</v>
      </c>
      <c r="G444" s="52">
        <v>4254208.6085350933</v>
      </c>
      <c r="H444" s="53">
        <v>-2.3533466843688067E-2</v>
      </c>
      <c r="I444" s="52">
        <v>-100116.27723509306</v>
      </c>
      <c r="J444" s="52">
        <v>7573.2741400495888</v>
      </c>
      <c r="K444" s="52">
        <v>7755.7948817455945</v>
      </c>
      <c r="L444" s="52">
        <v>7128.36</v>
      </c>
      <c r="M444" s="51" t="s">
        <v>6523</v>
      </c>
      <c r="N444" s="54" t="s">
        <v>6527</v>
      </c>
    </row>
    <row r="445" spans="1:14" s="51" customFormat="1" ht="16.5" customHeight="1" x14ac:dyDescent="0.25">
      <c r="A445" s="51" t="s">
        <v>1308</v>
      </c>
      <c r="B445" s="51" t="s">
        <v>1309</v>
      </c>
      <c r="C445" s="51">
        <v>1194</v>
      </c>
      <c r="D445" s="51" t="s">
        <v>1310</v>
      </c>
      <c r="E445" s="52">
        <v>2352.4899999999998</v>
      </c>
      <c r="F445" s="52">
        <v>1563794.2026</v>
      </c>
      <c r="G445" s="52">
        <v>1636489.02670828</v>
      </c>
      <c r="H445" s="53">
        <v>-4.4421210849486803E-2</v>
      </c>
      <c r="I445" s="52">
        <v>-72694.824108280009</v>
      </c>
      <c r="J445" s="52">
        <v>664.74</v>
      </c>
      <c r="K445" s="52">
        <v>695.64122555601944</v>
      </c>
      <c r="L445" s="52">
        <v>664.74</v>
      </c>
      <c r="M445" s="51" t="s">
        <v>6521</v>
      </c>
      <c r="N445" s="54" t="s">
        <v>6528</v>
      </c>
    </row>
    <row r="446" spans="1:14" s="51" customFormat="1" ht="16.5" customHeight="1" x14ac:dyDescent="0.25">
      <c r="A446" s="51" t="s">
        <v>1311</v>
      </c>
      <c r="B446" s="51" t="s">
        <v>1312</v>
      </c>
      <c r="C446" s="51">
        <v>1195</v>
      </c>
      <c r="D446" s="51" t="s">
        <v>1313</v>
      </c>
      <c r="E446" s="52">
        <v>1216.1199999999999</v>
      </c>
      <c r="F446" s="52">
        <v>2428375.7935000001</v>
      </c>
      <c r="G446" s="52">
        <v>2904257.8524781466</v>
      </c>
      <c r="H446" s="53">
        <v>-0.16385668323908831</v>
      </c>
      <c r="I446" s="52">
        <v>-475882.05897814641</v>
      </c>
      <c r="J446" s="52">
        <v>1996.822512169852</v>
      </c>
      <c r="K446" s="52">
        <v>2388.1342733267661</v>
      </c>
      <c r="L446" s="52">
        <v>1992.55</v>
      </c>
      <c r="M446" s="51" t="s">
        <v>6521</v>
      </c>
      <c r="N446" s="54" t="s">
        <v>6522</v>
      </c>
    </row>
    <row r="447" spans="1:14" s="51" customFormat="1" ht="16.5" customHeight="1" x14ac:dyDescent="0.25">
      <c r="A447" s="51" t="s">
        <v>1314</v>
      </c>
      <c r="B447" s="51" t="s">
        <v>1315</v>
      </c>
      <c r="C447" s="51">
        <v>1196</v>
      </c>
      <c r="D447" s="51" t="s">
        <v>1316</v>
      </c>
      <c r="E447" s="52">
        <v>1859.6299999999999</v>
      </c>
      <c r="F447" s="52">
        <v>4611188.6552999998</v>
      </c>
      <c r="G447" s="52">
        <v>5416348.9040762419</v>
      </c>
      <c r="H447" s="53">
        <v>-0.14865368960450343</v>
      </c>
      <c r="I447" s="52">
        <v>-805160.24877624214</v>
      </c>
      <c r="J447" s="52">
        <v>2479.6269447685831</v>
      </c>
      <c r="K447" s="52">
        <v>2912.5949269888324</v>
      </c>
      <c r="L447" s="52">
        <v>2468.81</v>
      </c>
      <c r="M447" s="51" t="s">
        <v>6521</v>
      </c>
      <c r="N447" s="54" t="s">
        <v>6522</v>
      </c>
    </row>
    <row r="448" spans="1:14" s="51" customFormat="1" ht="16.5" customHeight="1" x14ac:dyDescent="0.25">
      <c r="A448" s="51" t="s">
        <v>1317</v>
      </c>
      <c r="B448" s="51" t="s">
        <v>1318</v>
      </c>
      <c r="C448" s="51">
        <v>1197</v>
      </c>
      <c r="D448" s="51" t="s">
        <v>1319</v>
      </c>
      <c r="E448" s="52">
        <v>3805.1100000000006</v>
      </c>
      <c r="F448" s="52">
        <v>14959447.6877</v>
      </c>
      <c r="G448" s="52">
        <v>15903267.684205346</v>
      </c>
      <c r="H448" s="53">
        <v>-5.9347551411884969E-2</v>
      </c>
      <c r="I448" s="52">
        <v>-943819.99650534615</v>
      </c>
      <c r="J448" s="52">
        <v>3931.4100479880994</v>
      </c>
      <c r="K448" s="52">
        <v>4179.4501825716843</v>
      </c>
      <c r="L448" s="52">
        <v>3916.47</v>
      </c>
      <c r="M448" s="51" t="s">
        <v>6521</v>
      </c>
      <c r="N448" s="54" t="s">
        <v>6522</v>
      </c>
    </row>
    <row r="449" spans="1:14" s="51" customFormat="1" ht="16.5" customHeight="1" x14ac:dyDescent="0.25">
      <c r="A449" s="51" t="s">
        <v>1320</v>
      </c>
      <c r="B449" s="51" t="s">
        <v>1321</v>
      </c>
      <c r="C449" s="51">
        <v>1198</v>
      </c>
      <c r="D449" s="51" t="s">
        <v>1322</v>
      </c>
      <c r="E449" s="52">
        <v>310.68</v>
      </c>
      <c r="F449" s="52">
        <v>2119651.4646000001</v>
      </c>
      <c r="G449" s="52">
        <v>2406263.7320946683</v>
      </c>
      <c r="H449" s="53">
        <v>-0.11911091193863876</v>
      </c>
      <c r="I449" s="52">
        <v>-286612.26749466825</v>
      </c>
      <c r="J449" s="52">
        <v>6822.6196234067211</v>
      </c>
      <c r="K449" s="52">
        <v>7745.1517062400808</v>
      </c>
      <c r="L449" s="52">
        <v>6684.47</v>
      </c>
      <c r="M449" s="51" t="s">
        <v>6524</v>
      </c>
      <c r="N449" s="54" t="s">
        <v>6528</v>
      </c>
    </row>
    <row r="450" spans="1:14" s="51" customFormat="1" ht="16.5" customHeight="1" x14ac:dyDescent="0.25">
      <c r="A450" s="51" t="s">
        <v>1323</v>
      </c>
      <c r="B450" s="51" t="s">
        <v>1324</v>
      </c>
      <c r="C450" s="51">
        <v>1199</v>
      </c>
      <c r="D450" s="51" t="s">
        <v>1325</v>
      </c>
      <c r="E450" s="52">
        <v>5456.329999999999</v>
      </c>
      <c r="F450" s="52">
        <v>4237822.3843999999</v>
      </c>
      <c r="G450" s="52">
        <v>4327128.2283478025</v>
      </c>
      <c r="H450" s="53">
        <v>-2.0638594290491308E-2</v>
      </c>
      <c r="I450" s="52">
        <v>-89305.84394780267</v>
      </c>
      <c r="J450" s="52">
        <v>776.68000000000006</v>
      </c>
      <c r="K450" s="52">
        <v>793.04738319489536</v>
      </c>
      <c r="L450" s="52">
        <v>776.68</v>
      </c>
      <c r="M450" s="51" t="s">
        <v>6521</v>
      </c>
      <c r="N450" s="54" t="s">
        <v>6522</v>
      </c>
    </row>
    <row r="451" spans="1:14" s="51" customFormat="1" ht="16.5" customHeight="1" x14ac:dyDescent="0.25">
      <c r="A451" s="51" t="s">
        <v>1326</v>
      </c>
      <c r="B451" s="51" t="s">
        <v>1327</v>
      </c>
      <c r="C451" s="51">
        <v>1200</v>
      </c>
      <c r="D451" s="51" t="s">
        <v>1328</v>
      </c>
      <c r="E451" s="52">
        <v>4389.8599999999997</v>
      </c>
      <c r="F451" s="52">
        <v>6073232.7592000011</v>
      </c>
      <c r="G451" s="52">
        <v>5545135.8521871474</v>
      </c>
      <c r="H451" s="53">
        <v>9.5236062936953747E-2</v>
      </c>
      <c r="I451" s="52">
        <v>528096.90701285377</v>
      </c>
      <c r="J451" s="52">
        <v>1383.4684384467846</v>
      </c>
      <c r="K451" s="52">
        <v>1263.1691790141708</v>
      </c>
      <c r="L451" s="52">
        <v>1367.07</v>
      </c>
      <c r="M451" s="51" t="s">
        <v>6521</v>
      </c>
      <c r="N451" s="54" t="s">
        <v>6527</v>
      </c>
    </row>
    <row r="452" spans="1:14" s="51" customFormat="1" ht="16.5" customHeight="1" x14ac:dyDescent="0.25">
      <c r="A452" s="51" t="s">
        <v>1329</v>
      </c>
      <c r="B452" s="51" t="s">
        <v>1330</v>
      </c>
      <c r="C452" s="51">
        <v>1201</v>
      </c>
      <c r="D452" s="51" t="s">
        <v>1331</v>
      </c>
      <c r="E452" s="52">
        <v>4293.46</v>
      </c>
      <c r="F452" s="52">
        <v>14416777.434600001</v>
      </c>
      <c r="G452" s="52">
        <v>14438862.300294947</v>
      </c>
      <c r="H452" s="53">
        <v>-1.5295433418250903E-3</v>
      </c>
      <c r="I452" s="52">
        <v>-22084.865694945678</v>
      </c>
      <c r="J452" s="52">
        <v>3357.8459877581254</v>
      </c>
      <c r="K452" s="52">
        <v>3362.9898264558065</v>
      </c>
      <c r="L452" s="52">
        <v>3346.51</v>
      </c>
      <c r="M452" s="51" t="s">
        <v>6521</v>
      </c>
      <c r="N452" s="54" t="s">
        <v>6522</v>
      </c>
    </row>
    <row r="453" spans="1:14" s="51" customFormat="1" ht="16.5" customHeight="1" x14ac:dyDescent="0.25">
      <c r="A453" s="51" t="s">
        <v>1332</v>
      </c>
      <c r="B453" s="51" t="s">
        <v>1333</v>
      </c>
      <c r="C453" s="51">
        <v>1202</v>
      </c>
      <c r="D453" s="51" t="s">
        <v>1334</v>
      </c>
      <c r="E453" s="52">
        <v>4578.76</v>
      </c>
      <c r="F453" s="52">
        <v>21442663.188099999</v>
      </c>
      <c r="G453" s="52">
        <v>21630073.98330896</v>
      </c>
      <c r="H453" s="53">
        <v>-8.6643621909743285E-3</v>
      </c>
      <c r="I453" s="52">
        <v>-187410.79520896077</v>
      </c>
      <c r="J453" s="52">
        <v>4683.0720955236784</v>
      </c>
      <c r="K453" s="52">
        <v>4724.0025647356397</v>
      </c>
      <c r="L453" s="52">
        <v>4661.41</v>
      </c>
      <c r="M453" s="51" t="s">
        <v>6521</v>
      </c>
      <c r="N453" s="54" t="s">
        <v>6522</v>
      </c>
    </row>
    <row r="454" spans="1:14" s="51" customFormat="1" ht="16.5" customHeight="1" x14ac:dyDescent="0.25">
      <c r="A454" s="51" t="s">
        <v>1335</v>
      </c>
      <c r="B454" s="51" t="s">
        <v>1336</v>
      </c>
      <c r="C454" s="51">
        <v>1203</v>
      </c>
      <c r="D454" s="51" t="s">
        <v>1337</v>
      </c>
      <c r="E454" s="52">
        <v>2872.3999999999996</v>
      </c>
      <c r="F454" s="52">
        <v>17648305.870400008</v>
      </c>
      <c r="G454" s="52">
        <v>18218957.417849846</v>
      </c>
      <c r="H454" s="53">
        <v>-3.1321855272066657E-2</v>
      </c>
      <c r="I454" s="52">
        <v>-570651.54744983837</v>
      </c>
      <c r="J454" s="52">
        <v>6144.097573596996</v>
      </c>
      <c r="K454" s="52">
        <v>6342.7647325754942</v>
      </c>
      <c r="L454" s="52">
        <v>6069.14</v>
      </c>
      <c r="M454" s="51" t="s">
        <v>6521</v>
      </c>
      <c r="N454" s="54" t="s">
        <v>6522</v>
      </c>
    </row>
    <row r="455" spans="1:14" s="51" customFormat="1" ht="16.5" customHeight="1" x14ac:dyDescent="0.25">
      <c r="A455" s="51" t="s">
        <v>1338</v>
      </c>
      <c r="B455" s="51" t="s">
        <v>1339</v>
      </c>
      <c r="C455" s="51">
        <v>1204</v>
      </c>
      <c r="D455" s="51" t="s">
        <v>1340</v>
      </c>
      <c r="E455" s="52">
        <v>5035.92</v>
      </c>
      <c r="F455" s="52">
        <v>2667929.6975999996</v>
      </c>
      <c r="G455" s="52">
        <v>2129018.4365534545</v>
      </c>
      <c r="H455" s="53">
        <v>0.25312662952743503</v>
      </c>
      <c r="I455" s="52">
        <v>538911.26104654511</v>
      </c>
      <c r="J455" s="52">
        <v>529.77999999999986</v>
      </c>
      <c r="K455" s="52">
        <v>422.76653254091696</v>
      </c>
      <c r="L455" s="52">
        <v>529.78</v>
      </c>
      <c r="M455" s="51" t="s">
        <v>6525</v>
      </c>
      <c r="N455" s="54" t="s">
        <v>6527</v>
      </c>
    </row>
    <row r="456" spans="1:14" s="51" customFormat="1" ht="16.5" customHeight="1" x14ac:dyDescent="0.25">
      <c r="A456" s="51" t="s">
        <v>1341</v>
      </c>
      <c r="B456" s="51" t="s">
        <v>1342</v>
      </c>
      <c r="C456" s="51">
        <v>1205</v>
      </c>
      <c r="D456" s="51" t="s">
        <v>1343</v>
      </c>
      <c r="E456" s="52">
        <v>10127.58</v>
      </c>
      <c r="F456" s="52">
        <v>23485865.461800002</v>
      </c>
      <c r="G456" s="52">
        <v>24507935.747903001</v>
      </c>
      <c r="H456" s="53">
        <v>-4.1703646386883175E-2</v>
      </c>
      <c r="I456" s="52">
        <v>-1022070.286102999</v>
      </c>
      <c r="J456" s="52">
        <v>2319.0007348053537</v>
      </c>
      <c r="K456" s="52">
        <v>2419.9202324645175</v>
      </c>
      <c r="L456" s="52">
        <v>2316.5500000000002</v>
      </c>
      <c r="M456" s="51" t="s">
        <v>6521</v>
      </c>
      <c r="N456" s="54" t="s">
        <v>6522</v>
      </c>
    </row>
    <row r="457" spans="1:14" s="51" customFormat="1" ht="16.5" customHeight="1" x14ac:dyDescent="0.25">
      <c r="A457" s="51" t="s">
        <v>1344</v>
      </c>
      <c r="B457" s="51" t="s">
        <v>1345</v>
      </c>
      <c r="C457" s="51">
        <v>1206</v>
      </c>
      <c r="D457" s="51" t="s">
        <v>1346</v>
      </c>
      <c r="E457" s="52">
        <v>10659.49</v>
      </c>
      <c r="F457" s="52">
        <v>29604914.513500001</v>
      </c>
      <c r="G457" s="52">
        <v>28649825.640567634</v>
      </c>
      <c r="H457" s="53">
        <v>3.3336638236987293E-2</v>
      </c>
      <c r="I457" s="52">
        <v>955088.87293236703</v>
      </c>
      <c r="J457" s="52">
        <v>2777.3293575490011</v>
      </c>
      <c r="K457" s="52">
        <v>2687.7294918019188</v>
      </c>
      <c r="L457" s="52">
        <v>2770.65</v>
      </c>
      <c r="M457" s="51" t="s">
        <v>6521</v>
      </c>
      <c r="N457" s="54" t="s">
        <v>6526</v>
      </c>
    </row>
    <row r="458" spans="1:14" s="51" customFormat="1" ht="16.5" customHeight="1" x14ac:dyDescent="0.25">
      <c r="A458" s="51" t="s">
        <v>1347</v>
      </c>
      <c r="B458" s="51" t="s">
        <v>1348</v>
      </c>
      <c r="C458" s="51">
        <v>1207</v>
      </c>
      <c r="D458" s="51" t="s">
        <v>1349</v>
      </c>
      <c r="E458" s="52">
        <v>6556.27</v>
      </c>
      <c r="F458" s="52">
        <v>21642560.730600003</v>
      </c>
      <c r="G458" s="52">
        <v>21098188.857738893</v>
      </c>
      <c r="H458" s="53">
        <v>2.580182955663668E-2</v>
      </c>
      <c r="I458" s="52">
        <v>544371.87286110967</v>
      </c>
      <c r="J458" s="52">
        <v>3301.0478108131606</v>
      </c>
      <c r="K458" s="52">
        <v>3218.0170825391406</v>
      </c>
      <c r="L458" s="52">
        <v>3261.1</v>
      </c>
      <c r="M458" s="51" t="s">
        <v>6521</v>
      </c>
      <c r="N458" s="54" t="s">
        <v>6522</v>
      </c>
    </row>
    <row r="459" spans="1:14" s="51" customFormat="1" ht="16.5" customHeight="1" x14ac:dyDescent="0.25">
      <c r="A459" s="51" t="s">
        <v>1350</v>
      </c>
      <c r="B459" s="51" t="s">
        <v>1351</v>
      </c>
      <c r="C459" s="51">
        <v>1208</v>
      </c>
      <c r="D459" s="51" t="s">
        <v>1352</v>
      </c>
      <c r="E459" s="52">
        <v>283.61</v>
      </c>
      <c r="F459" s="52">
        <v>1710824.0596</v>
      </c>
      <c r="G459" s="52">
        <v>1544862.4086717295</v>
      </c>
      <c r="H459" s="53">
        <v>0.10742811139469954</v>
      </c>
      <c r="I459" s="52">
        <v>165961.65092827054</v>
      </c>
      <c r="J459" s="52">
        <v>6032.3121878636157</v>
      </c>
      <c r="K459" s="52">
        <v>5447.1365913463187</v>
      </c>
      <c r="L459" s="52">
        <v>5390.36</v>
      </c>
      <c r="M459" s="51" t="s">
        <v>6525</v>
      </c>
      <c r="N459" s="54" t="s">
        <v>6526</v>
      </c>
    </row>
    <row r="460" spans="1:14" s="51" customFormat="1" ht="16.5" customHeight="1" x14ac:dyDescent="0.25">
      <c r="A460" s="51" t="s">
        <v>1440</v>
      </c>
      <c r="B460" s="51" t="s">
        <v>1441</v>
      </c>
      <c r="C460" s="51">
        <v>1240</v>
      </c>
      <c r="D460" s="51" t="s">
        <v>1442</v>
      </c>
      <c r="E460" s="52">
        <v>23567.88</v>
      </c>
      <c r="F460" s="52">
        <v>20140638.890399996</v>
      </c>
      <c r="G460" s="52">
        <v>21105870.629496209</v>
      </c>
      <c r="H460" s="53">
        <v>-4.5732855850412868E-2</v>
      </c>
      <c r="I460" s="52">
        <v>-965231.73909621313</v>
      </c>
      <c r="J460" s="52">
        <v>854.57999999999981</v>
      </c>
      <c r="K460" s="52">
        <v>895.53539094293626</v>
      </c>
      <c r="L460" s="52">
        <v>854.58</v>
      </c>
      <c r="M460" s="51" t="s">
        <v>6521</v>
      </c>
      <c r="N460" s="54" t="s">
        <v>6522</v>
      </c>
    </row>
    <row r="461" spans="1:14" s="51" customFormat="1" ht="16.5" customHeight="1" x14ac:dyDescent="0.25">
      <c r="A461" s="51" t="s">
        <v>1353</v>
      </c>
      <c r="B461" s="51" t="s">
        <v>1354</v>
      </c>
      <c r="C461" s="51">
        <v>1209</v>
      </c>
      <c r="D461" s="51" t="s">
        <v>1355</v>
      </c>
      <c r="E461" s="52">
        <v>782.41</v>
      </c>
      <c r="F461" s="52">
        <v>2328575.3842000002</v>
      </c>
      <c r="G461" s="52">
        <v>2521229.1663427725</v>
      </c>
      <c r="H461" s="53">
        <v>-7.6412642180492707E-2</v>
      </c>
      <c r="I461" s="52">
        <v>-192653.78214277234</v>
      </c>
      <c r="J461" s="52">
        <v>2976.1574931302007</v>
      </c>
      <c r="K461" s="52">
        <v>3222.3887301322488</v>
      </c>
      <c r="L461" s="52">
        <v>3300.98</v>
      </c>
      <c r="M461" s="51" t="s">
        <v>6521</v>
      </c>
      <c r="N461" s="54" t="s">
        <v>6522</v>
      </c>
    </row>
    <row r="462" spans="1:14" s="51" customFormat="1" ht="16.5" customHeight="1" x14ac:dyDescent="0.25">
      <c r="A462" s="51" t="s">
        <v>1356</v>
      </c>
      <c r="B462" s="51" t="s">
        <v>1357</v>
      </c>
      <c r="C462" s="51">
        <v>1210</v>
      </c>
      <c r="D462" s="51" t="s">
        <v>1358</v>
      </c>
      <c r="E462" s="52">
        <v>2219.5000000000005</v>
      </c>
      <c r="F462" s="52">
        <v>14865174.831600001</v>
      </c>
      <c r="G462" s="52">
        <v>14331055.749921646</v>
      </c>
      <c r="H462" s="53">
        <v>3.7270044231128896E-2</v>
      </c>
      <c r="I462" s="52">
        <v>534119.08167835511</v>
      </c>
      <c r="J462" s="52">
        <v>6697.5331523316054</v>
      </c>
      <c r="K462" s="52">
        <v>6456.8847713095938</v>
      </c>
      <c r="L462" s="52">
        <v>7142.44</v>
      </c>
      <c r="M462" s="51" t="s">
        <v>6521</v>
      </c>
      <c r="N462" s="54" t="s">
        <v>6522</v>
      </c>
    </row>
    <row r="463" spans="1:14" s="51" customFormat="1" ht="16.5" customHeight="1" x14ac:dyDescent="0.25">
      <c r="A463" s="51" t="s">
        <v>1359</v>
      </c>
      <c r="B463" s="51" t="s">
        <v>1360</v>
      </c>
      <c r="C463" s="51">
        <v>1211</v>
      </c>
      <c r="D463" s="51" t="s">
        <v>1361</v>
      </c>
      <c r="E463" s="52">
        <v>1098.5900000000001</v>
      </c>
      <c r="F463" s="52">
        <v>11081701.012799999</v>
      </c>
      <c r="G463" s="52">
        <v>11782565.962578621</v>
      </c>
      <c r="H463" s="53">
        <v>-5.9483218851018149E-2</v>
      </c>
      <c r="I463" s="52">
        <v>-700864.94977862202</v>
      </c>
      <c r="J463" s="52">
        <v>10087.203608989703</v>
      </c>
      <c r="K463" s="52">
        <v>10725.171321947786</v>
      </c>
      <c r="L463" s="52">
        <v>10085.34</v>
      </c>
      <c r="M463" s="51" t="s">
        <v>6521</v>
      </c>
      <c r="N463" s="54" t="s">
        <v>6526</v>
      </c>
    </row>
    <row r="464" spans="1:14" s="51" customFormat="1" ht="16.5" customHeight="1" x14ac:dyDescent="0.25">
      <c r="A464" s="51" t="s">
        <v>1362</v>
      </c>
      <c r="B464" s="51" t="s">
        <v>1363</v>
      </c>
      <c r="C464" s="51">
        <v>1213</v>
      </c>
      <c r="D464" s="51" t="s">
        <v>1364</v>
      </c>
      <c r="E464" s="52">
        <v>199.17000000000002</v>
      </c>
      <c r="F464" s="52">
        <v>103486.7403</v>
      </c>
      <c r="G464" s="52">
        <v>109580.85672300689</v>
      </c>
      <c r="H464" s="53">
        <v>-5.5612965669827652E-2</v>
      </c>
      <c r="I464" s="52">
        <v>-6094.1164230068825</v>
      </c>
      <c r="J464" s="52">
        <v>519.59</v>
      </c>
      <c r="K464" s="52">
        <v>550.18756199732331</v>
      </c>
      <c r="L464" s="52">
        <v>519.59</v>
      </c>
      <c r="M464" s="51" t="s">
        <v>6524</v>
      </c>
      <c r="N464" s="54" t="s">
        <v>6522</v>
      </c>
    </row>
    <row r="465" spans="1:14" s="51" customFormat="1" ht="16.5" customHeight="1" x14ac:dyDescent="0.25">
      <c r="A465" s="51" t="s">
        <v>1365</v>
      </c>
      <c r="B465" s="51" t="s">
        <v>1366</v>
      </c>
      <c r="C465" s="51">
        <v>1214</v>
      </c>
      <c r="D465" s="51" t="s">
        <v>1367</v>
      </c>
      <c r="E465" s="52">
        <v>14665.67</v>
      </c>
      <c r="F465" s="52">
        <v>27821637.311300002</v>
      </c>
      <c r="G465" s="52">
        <v>27716899.762771647</v>
      </c>
      <c r="H465" s="53">
        <v>3.778833470727383E-3</v>
      </c>
      <c r="I465" s="52">
        <v>104737.54852835461</v>
      </c>
      <c r="J465" s="52">
        <v>1897.0587304432734</v>
      </c>
      <c r="K465" s="52">
        <v>1889.9170486429632</v>
      </c>
      <c r="L465" s="52">
        <v>1888.75</v>
      </c>
      <c r="M465" s="51" t="s">
        <v>6521</v>
      </c>
      <c r="N465" s="54" t="s">
        <v>6522</v>
      </c>
    </row>
    <row r="466" spans="1:14" s="51" customFormat="1" ht="16.5" customHeight="1" x14ac:dyDescent="0.25">
      <c r="A466" s="51" t="s">
        <v>1368</v>
      </c>
      <c r="B466" s="51" t="s">
        <v>1369</v>
      </c>
      <c r="C466" s="51">
        <v>1215</v>
      </c>
      <c r="D466" s="51" t="s">
        <v>1370</v>
      </c>
      <c r="E466" s="52">
        <v>24564.28</v>
      </c>
      <c r="F466" s="52">
        <v>81975625.833399981</v>
      </c>
      <c r="G466" s="52">
        <v>82847393.363876536</v>
      </c>
      <c r="H466" s="53">
        <v>-1.052257041627902E-2</v>
      </c>
      <c r="I466" s="52">
        <v>-871767.53047655523</v>
      </c>
      <c r="J466" s="52">
        <v>3337.188219373822</v>
      </c>
      <c r="K466" s="52">
        <v>3372.6774553895552</v>
      </c>
      <c r="L466" s="52">
        <v>3479.13</v>
      </c>
      <c r="M466" s="51" t="s">
        <v>6521</v>
      </c>
      <c r="N466" s="54" t="s">
        <v>6522</v>
      </c>
    </row>
    <row r="467" spans="1:14" s="51" customFormat="1" ht="16.5" customHeight="1" x14ac:dyDescent="0.25">
      <c r="A467" s="51" t="s">
        <v>1371</v>
      </c>
      <c r="B467" s="51" t="s">
        <v>1372</v>
      </c>
      <c r="C467" s="51">
        <v>1216</v>
      </c>
      <c r="D467" s="51" t="s">
        <v>1373</v>
      </c>
      <c r="E467" s="52">
        <v>26821.37</v>
      </c>
      <c r="F467" s="52">
        <v>131837761.0493</v>
      </c>
      <c r="G467" s="52">
        <v>124269118.81874564</v>
      </c>
      <c r="H467" s="53">
        <v>6.0905253875612519E-2</v>
      </c>
      <c r="I467" s="52">
        <v>7568642.2305543572</v>
      </c>
      <c r="J467" s="52">
        <v>4915.3999609005805</v>
      </c>
      <c r="K467" s="52">
        <v>4633.2129499255871</v>
      </c>
      <c r="L467" s="52">
        <v>5046.1899999999996</v>
      </c>
      <c r="M467" s="51" t="s">
        <v>6521</v>
      </c>
      <c r="N467" s="54" t="s">
        <v>6527</v>
      </c>
    </row>
    <row r="468" spans="1:14" s="51" customFormat="1" ht="16.5" customHeight="1" x14ac:dyDescent="0.25">
      <c r="A468" s="51" t="s">
        <v>1374</v>
      </c>
      <c r="B468" s="51" t="s">
        <v>1375</v>
      </c>
      <c r="C468" s="51">
        <v>1217</v>
      </c>
      <c r="D468" s="51" t="s">
        <v>1376</v>
      </c>
      <c r="E468" s="52">
        <v>5033.6400000000003</v>
      </c>
      <c r="F468" s="52">
        <v>35447780.208299994</v>
      </c>
      <c r="G468" s="52">
        <v>37820135.773614526</v>
      </c>
      <c r="H468" s="53">
        <v>-6.2727314875734019E-2</v>
      </c>
      <c r="I468" s="52">
        <v>-2372355.5653145313</v>
      </c>
      <c r="J468" s="52">
        <v>7042.17627965051</v>
      </c>
      <c r="K468" s="52">
        <v>7513.4764849322801</v>
      </c>
      <c r="L468" s="52">
        <v>7130.12</v>
      </c>
      <c r="M468" s="51" t="s">
        <v>6521</v>
      </c>
      <c r="N468" s="54" t="s">
        <v>6526</v>
      </c>
    </row>
    <row r="469" spans="1:14" s="51" customFormat="1" ht="16.5" customHeight="1" x14ac:dyDescent="0.25">
      <c r="A469" s="51" t="s">
        <v>1377</v>
      </c>
      <c r="B469" s="51" t="s">
        <v>1378</v>
      </c>
      <c r="C469" s="51">
        <v>1218</v>
      </c>
      <c r="D469" s="51" t="s">
        <v>1379</v>
      </c>
      <c r="E469" s="52">
        <v>1912.59</v>
      </c>
      <c r="F469" s="52">
        <v>1070495.7489</v>
      </c>
      <c r="G469" s="52">
        <v>1294004.030244983</v>
      </c>
      <c r="H469" s="53">
        <v>-0.17272610913172204</v>
      </c>
      <c r="I469" s="52">
        <v>-223508.28134498303</v>
      </c>
      <c r="J469" s="52">
        <v>559.71</v>
      </c>
      <c r="K469" s="52">
        <v>676.57157584478796</v>
      </c>
      <c r="L469" s="52">
        <v>559.71</v>
      </c>
      <c r="M469" s="51" t="s">
        <v>6524</v>
      </c>
      <c r="N469" s="54" t="s">
        <v>6528</v>
      </c>
    </row>
    <row r="470" spans="1:14" s="51" customFormat="1" ht="16.5" customHeight="1" x14ac:dyDescent="0.25">
      <c r="A470" s="51" t="s">
        <v>1380</v>
      </c>
      <c r="B470" s="51" t="s">
        <v>1381</v>
      </c>
      <c r="C470" s="51">
        <v>1219</v>
      </c>
      <c r="D470" s="51" t="s">
        <v>1382</v>
      </c>
      <c r="E470" s="52">
        <v>5693.72</v>
      </c>
      <c r="F470" s="52">
        <v>4516315.6412000014</v>
      </c>
      <c r="G470" s="52">
        <v>4280273.0246064048</v>
      </c>
      <c r="H470" s="53">
        <v>5.5146626216747485E-2</v>
      </c>
      <c r="I470" s="52">
        <v>236042.61659359653</v>
      </c>
      <c r="J470" s="52">
        <v>793.21000000000015</v>
      </c>
      <c r="K470" s="52">
        <v>751.7533395752522</v>
      </c>
      <c r="L470" s="52">
        <v>793.21</v>
      </c>
      <c r="M470" s="51" t="s">
        <v>6525</v>
      </c>
      <c r="N470" s="54" t="s">
        <v>6522</v>
      </c>
    </row>
    <row r="471" spans="1:14" s="51" customFormat="1" ht="16.5" customHeight="1" x14ac:dyDescent="0.25">
      <c r="A471" s="51" t="s">
        <v>1383</v>
      </c>
      <c r="B471" s="51" t="s">
        <v>1384</v>
      </c>
      <c r="C471" s="51">
        <v>1220</v>
      </c>
      <c r="D471" s="51" t="s">
        <v>1385</v>
      </c>
      <c r="E471" s="52">
        <v>141.66</v>
      </c>
      <c r="F471" s="52">
        <v>376048.74540000001</v>
      </c>
      <c r="G471" s="52">
        <v>443333.54130720161</v>
      </c>
      <c r="H471" s="53">
        <v>-0.15177014513453557</v>
      </c>
      <c r="I471" s="52">
        <v>-67284.795907201595</v>
      </c>
      <c r="J471" s="52">
        <v>2654.5866539601866</v>
      </c>
      <c r="K471" s="52">
        <v>3129.5605061923029</v>
      </c>
      <c r="L471" s="52">
        <v>2585.44</v>
      </c>
      <c r="M471" s="51" t="s">
        <v>6525</v>
      </c>
      <c r="N471" s="54" t="s">
        <v>6522</v>
      </c>
    </row>
    <row r="472" spans="1:14" s="51" customFormat="1" ht="16.5" customHeight="1" x14ac:dyDescent="0.25">
      <c r="A472" s="51" t="s">
        <v>1386</v>
      </c>
      <c r="B472" s="51" t="s">
        <v>1387</v>
      </c>
      <c r="C472" s="51">
        <v>1221</v>
      </c>
      <c r="D472" s="51" t="s">
        <v>1388</v>
      </c>
      <c r="E472" s="52">
        <v>55.400000000000006</v>
      </c>
      <c r="F472" s="52">
        <v>189481.29599999997</v>
      </c>
      <c r="G472" s="52">
        <v>241723.44126186846</v>
      </c>
      <c r="H472" s="53">
        <v>-0.21612362040333744</v>
      </c>
      <c r="I472" s="52">
        <v>-52242.145261868485</v>
      </c>
      <c r="J472" s="52">
        <v>3420.2399999999993</v>
      </c>
      <c r="K472" s="52">
        <v>4363.2390119470838</v>
      </c>
      <c r="L472" s="52">
        <v>3420.24</v>
      </c>
      <c r="M472" s="51" t="s">
        <v>6523</v>
      </c>
      <c r="N472" s="54" t="s">
        <v>6530</v>
      </c>
    </row>
    <row r="473" spans="1:14" s="51" customFormat="1" ht="16.5" customHeight="1" x14ac:dyDescent="0.25">
      <c r="A473" s="51" t="s">
        <v>1389</v>
      </c>
      <c r="B473" s="51" t="s">
        <v>1390</v>
      </c>
      <c r="C473" s="51">
        <v>1223</v>
      </c>
      <c r="D473" s="51" t="s">
        <v>1391</v>
      </c>
      <c r="E473" s="52">
        <v>46369.200000000004</v>
      </c>
      <c r="F473" s="52">
        <v>30817897.704</v>
      </c>
      <c r="G473" s="52">
        <v>28924138.484547094</v>
      </c>
      <c r="H473" s="53">
        <v>6.5473314631813828E-2</v>
      </c>
      <c r="I473" s="52">
        <v>1893759.2194529064</v>
      </c>
      <c r="J473" s="52">
        <v>664.61999999999989</v>
      </c>
      <c r="K473" s="52">
        <v>623.77911382010234</v>
      </c>
      <c r="L473" s="52">
        <v>664.62</v>
      </c>
      <c r="M473" s="51" t="s">
        <v>6521</v>
      </c>
      <c r="N473" s="54" t="s">
        <v>6522</v>
      </c>
    </row>
    <row r="474" spans="1:14" s="51" customFormat="1" ht="16.5" customHeight="1" x14ac:dyDescent="0.25">
      <c r="A474" s="51" t="s">
        <v>1392</v>
      </c>
      <c r="B474" s="51" t="s">
        <v>1393</v>
      </c>
      <c r="C474" s="51">
        <v>1224</v>
      </c>
      <c r="D474" s="51" t="s">
        <v>1394</v>
      </c>
      <c r="E474" s="52">
        <v>2043.3899999999999</v>
      </c>
      <c r="F474" s="52">
        <v>1133059.7550000004</v>
      </c>
      <c r="G474" s="52">
        <v>1354618.9504705332</v>
      </c>
      <c r="H474" s="53">
        <v>-0.16355831681933375</v>
      </c>
      <c r="I474" s="52">
        <v>-221559.19547053287</v>
      </c>
      <c r="J474" s="52">
        <v>554.50000000000023</v>
      </c>
      <c r="K474" s="52">
        <v>662.92726815269396</v>
      </c>
      <c r="L474" s="52">
        <v>554.5</v>
      </c>
      <c r="M474" s="51" t="s">
        <v>6524</v>
      </c>
      <c r="N474" s="54" t="s">
        <v>6522</v>
      </c>
    </row>
    <row r="475" spans="1:14" s="51" customFormat="1" ht="16.5" customHeight="1" x14ac:dyDescent="0.25">
      <c r="A475" s="51" t="s">
        <v>1395</v>
      </c>
      <c r="B475" s="51" t="s">
        <v>1396</v>
      </c>
      <c r="C475" s="51">
        <v>1225</v>
      </c>
      <c r="D475" s="51" t="s">
        <v>1397</v>
      </c>
      <c r="E475" s="52">
        <v>5694.07</v>
      </c>
      <c r="F475" s="52">
        <v>11165321.577299999</v>
      </c>
      <c r="G475" s="52">
        <v>10314084.576972609</v>
      </c>
      <c r="H475" s="53">
        <v>8.2531512513274841E-2</v>
      </c>
      <c r="I475" s="52">
        <v>851237.00032738969</v>
      </c>
      <c r="J475" s="52">
        <v>1960.8683379902247</v>
      </c>
      <c r="K475" s="52">
        <v>1811.3729857505457</v>
      </c>
      <c r="L475" s="52">
        <v>1816.35</v>
      </c>
      <c r="M475" s="51" t="s">
        <v>6524</v>
      </c>
      <c r="N475" s="54" t="s">
        <v>6522</v>
      </c>
    </row>
    <row r="476" spans="1:14" s="51" customFormat="1" ht="16.5" customHeight="1" x14ac:dyDescent="0.25">
      <c r="A476" s="51" t="s">
        <v>1398</v>
      </c>
      <c r="B476" s="51" t="s">
        <v>1399</v>
      </c>
      <c r="C476" s="51">
        <v>1226</v>
      </c>
      <c r="D476" s="51" t="s">
        <v>1400</v>
      </c>
      <c r="E476" s="52">
        <v>11154.69</v>
      </c>
      <c r="F476" s="52">
        <v>8855039.1096000001</v>
      </c>
      <c r="G476" s="52">
        <v>8216006.0847066967</v>
      </c>
      <c r="H476" s="53">
        <v>7.7779035008603836E-2</v>
      </c>
      <c r="I476" s="52">
        <v>639033.0248933034</v>
      </c>
      <c r="J476" s="52">
        <v>793.83999999999992</v>
      </c>
      <c r="K476" s="52">
        <v>736.55171812992523</v>
      </c>
      <c r="L476" s="52">
        <v>793.84</v>
      </c>
      <c r="M476" s="51" t="s">
        <v>6521</v>
      </c>
      <c r="N476" s="54" t="s">
        <v>6522</v>
      </c>
    </row>
    <row r="477" spans="1:14" s="51" customFormat="1" ht="16.5" customHeight="1" x14ac:dyDescent="0.25">
      <c r="A477" s="51" t="s">
        <v>1401</v>
      </c>
      <c r="B477" s="51" t="s">
        <v>1402</v>
      </c>
      <c r="C477" s="51">
        <v>1227</v>
      </c>
      <c r="D477" s="51" t="s">
        <v>1403</v>
      </c>
      <c r="E477" s="52">
        <v>3094.76</v>
      </c>
      <c r="F477" s="52">
        <v>5004977.8942999998</v>
      </c>
      <c r="G477" s="52">
        <v>4973831.7179689109</v>
      </c>
      <c r="H477" s="53">
        <v>6.2620084669466891E-3</v>
      </c>
      <c r="I477" s="52">
        <v>31146.176331088878</v>
      </c>
      <c r="J477" s="52">
        <v>1617.2426599477826</v>
      </c>
      <c r="K477" s="52">
        <v>1607.1784946066612</v>
      </c>
      <c r="L477" s="52">
        <v>1609.42</v>
      </c>
      <c r="M477" s="51" t="s">
        <v>6521</v>
      </c>
      <c r="N477" s="54" t="s">
        <v>6522</v>
      </c>
    </row>
    <row r="478" spans="1:14" s="51" customFormat="1" ht="16.5" customHeight="1" x14ac:dyDescent="0.25">
      <c r="A478" s="51" t="s">
        <v>1404</v>
      </c>
      <c r="B478" s="51" t="s">
        <v>1405</v>
      </c>
      <c r="C478" s="51">
        <v>1228</v>
      </c>
      <c r="D478" s="51" t="s">
        <v>1406</v>
      </c>
      <c r="E478" s="52">
        <v>2351.1099999999997</v>
      </c>
      <c r="F478" s="52">
        <v>6362945.1213999996</v>
      </c>
      <c r="G478" s="52">
        <v>6091657.5191499488</v>
      </c>
      <c r="H478" s="53">
        <v>4.4534283386290507E-2</v>
      </c>
      <c r="I478" s="52">
        <v>271287.60225005075</v>
      </c>
      <c r="J478" s="52">
        <v>2706.3578996303877</v>
      </c>
      <c r="K478" s="52">
        <v>2590.9708687173079</v>
      </c>
      <c r="L478" s="52">
        <v>2694.49</v>
      </c>
      <c r="M478" s="51" t="s">
        <v>6524</v>
      </c>
      <c r="N478" s="54" t="s">
        <v>6522</v>
      </c>
    </row>
    <row r="479" spans="1:14" s="51" customFormat="1" ht="16.5" customHeight="1" x14ac:dyDescent="0.25">
      <c r="A479" s="51" t="s">
        <v>1407</v>
      </c>
      <c r="B479" s="51" t="s">
        <v>1408</v>
      </c>
      <c r="C479" s="51">
        <v>1229</v>
      </c>
      <c r="D479" s="51" t="s">
        <v>1409</v>
      </c>
      <c r="E479" s="52">
        <v>4618.9599999999991</v>
      </c>
      <c r="F479" s="52">
        <v>20559188.203200005</v>
      </c>
      <c r="G479" s="52">
        <v>21003213.553643681</v>
      </c>
      <c r="H479" s="53">
        <v>-2.1140829202617173E-2</v>
      </c>
      <c r="I479" s="52">
        <v>-444025.35044367611</v>
      </c>
      <c r="J479" s="52">
        <v>4451.0427029461198</v>
      </c>
      <c r="K479" s="52">
        <v>4547.1737260430236</v>
      </c>
      <c r="L479" s="52">
        <v>4395.84</v>
      </c>
      <c r="M479" s="51" t="s">
        <v>6521</v>
      </c>
      <c r="N479" s="54" t="s">
        <v>6522</v>
      </c>
    </row>
    <row r="480" spans="1:14" s="51" customFormat="1" ht="16.5" customHeight="1" x14ac:dyDescent="0.25">
      <c r="A480" s="51" t="s">
        <v>1410</v>
      </c>
      <c r="B480" s="51" t="s">
        <v>1411</v>
      </c>
      <c r="C480" s="51">
        <v>1230</v>
      </c>
      <c r="D480" s="51" t="s">
        <v>1412</v>
      </c>
      <c r="E480" s="52">
        <v>876.43</v>
      </c>
      <c r="F480" s="52">
        <v>7288123.4978999998</v>
      </c>
      <c r="G480" s="52">
        <v>8496928.4849807732</v>
      </c>
      <c r="H480" s="53">
        <v>-0.14226375910041666</v>
      </c>
      <c r="I480" s="52">
        <v>-1208804.9870807733</v>
      </c>
      <c r="J480" s="52">
        <v>8315.6937780541521</v>
      </c>
      <c r="K480" s="52">
        <v>9694.9311239697108</v>
      </c>
      <c r="L480" s="52">
        <v>8500.89</v>
      </c>
      <c r="M480" s="51" t="s">
        <v>6524</v>
      </c>
      <c r="N480" s="54" t="s">
        <v>6528</v>
      </c>
    </row>
    <row r="481" spans="1:14" s="51" customFormat="1" ht="16.5" customHeight="1" x14ac:dyDescent="0.25">
      <c r="A481" s="51" t="s">
        <v>1413</v>
      </c>
      <c r="B481" s="51" t="s">
        <v>1414</v>
      </c>
      <c r="C481" s="51">
        <v>1231</v>
      </c>
      <c r="D481" s="51" t="s">
        <v>1415</v>
      </c>
      <c r="E481" s="52">
        <v>4046.58</v>
      </c>
      <c r="F481" s="52">
        <v>2641647.8897999995</v>
      </c>
      <c r="G481" s="52">
        <v>2736080.7979164259</v>
      </c>
      <c r="H481" s="53">
        <v>-3.4513932552115656E-2</v>
      </c>
      <c r="I481" s="52">
        <v>-94432.908116426319</v>
      </c>
      <c r="J481" s="52">
        <v>652.80999999999995</v>
      </c>
      <c r="K481" s="52">
        <v>676.14647379180099</v>
      </c>
      <c r="L481" s="52">
        <v>652.80999999999995</v>
      </c>
      <c r="M481" s="51" t="s">
        <v>6521</v>
      </c>
      <c r="N481" s="54" t="s">
        <v>6522</v>
      </c>
    </row>
    <row r="482" spans="1:14" s="51" customFormat="1" ht="16.5" customHeight="1" x14ac:dyDescent="0.25">
      <c r="A482" s="51" t="s">
        <v>1416</v>
      </c>
      <c r="B482" s="51" t="s">
        <v>1417</v>
      </c>
      <c r="C482" s="51">
        <v>1232</v>
      </c>
      <c r="D482" s="51" t="s">
        <v>1418</v>
      </c>
      <c r="E482" s="52">
        <v>258.77999999999997</v>
      </c>
      <c r="F482" s="52">
        <v>615018.73259999999</v>
      </c>
      <c r="G482" s="52">
        <v>574345.72961260623</v>
      </c>
      <c r="H482" s="53">
        <v>7.081623644146795E-2</v>
      </c>
      <c r="I482" s="52">
        <v>40673.00298739376</v>
      </c>
      <c r="J482" s="52">
        <v>2376.6084419197778</v>
      </c>
      <c r="K482" s="52">
        <v>2219.4363150653307</v>
      </c>
      <c r="L482" s="52">
        <v>2313.13</v>
      </c>
      <c r="M482" s="51" t="s">
        <v>6524</v>
      </c>
      <c r="N482" s="54" t="s">
        <v>6522</v>
      </c>
    </row>
    <row r="483" spans="1:14" s="51" customFormat="1" ht="16.5" customHeight="1" x14ac:dyDescent="0.25">
      <c r="A483" s="51" t="s">
        <v>1419</v>
      </c>
      <c r="B483" s="51" t="s">
        <v>1420</v>
      </c>
      <c r="C483" s="51">
        <v>1233</v>
      </c>
      <c r="D483" s="51" t="s">
        <v>1421</v>
      </c>
      <c r="E483" s="52">
        <v>291.19</v>
      </c>
      <c r="F483" s="52">
        <v>1276642.6762999999</v>
      </c>
      <c r="G483" s="52">
        <v>1253968.7964091077</v>
      </c>
      <c r="H483" s="53">
        <v>1.8081693863373216E-2</v>
      </c>
      <c r="I483" s="52">
        <v>22673.879890892189</v>
      </c>
      <c r="J483" s="52">
        <v>4384.2256818572068</v>
      </c>
      <c r="K483" s="52">
        <v>4306.3594093516531</v>
      </c>
      <c r="L483" s="52">
        <v>4374.6099999999997</v>
      </c>
      <c r="M483" s="51" t="s">
        <v>6521</v>
      </c>
      <c r="N483" s="54" t="s">
        <v>6522</v>
      </c>
    </row>
    <row r="484" spans="1:14" s="51" customFormat="1" ht="16.5" customHeight="1" x14ac:dyDescent="0.25">
      <c r="A484" s="51" t="s">
        <v>1422</v>
      </c>
      <c r="B484" s="51" t="s">
        <v>1423</v>
      </c>
      <c r="C484" s="51">
        <v>1234</v>
      </c>
      <c r="D484" s="51" t="s">
        <v>1424</v>
      </c>
      <c r="E484" s="52">
        <v>214.64000000000001</v>
      </c>
      <c r="F484" s="52">
        <v>1278980.6497000002</v>
      </c>
      <c r="G484" s="52">
        <v>1372375.4062709794</v>
      </c>
      <c r="H484" s="53">
        <v>-6.8053359266143976E-2</v>
      </c>
      <c r="I484" s="52">
        <v>-93394.756570979254</v>
      </c>
      <c r="J484" s="52">
        <v>5958.7246072493481</v>
      </c>
      <c r="K484" s="52">
        <v>6393.8474015606571</v>
      </c>
      <c r="L484" s="52">
        <v>6020.08</v>
      </c>
      <c r="M484" s="51" t="s">
        <v>6524</v>
      </c>
      <c r="N484" s="54" t="s">
        <v>6522</v>
      </c>
    </row>
    <row r="485" spans="1:14" s="51" customFormat="1" ht="16.5" customHeight="1" x14ac:dyDescent="0.25">
      <c r="A485" s="51" t="s">
        <v>1425</v>
      </c>
      <c r="B485" s="51" t="s">
        <v>1426</v>
      </c>
      <c r="C485" s="51">
        <v>1235</v>
      </c>
      <c r="D485" s="51" t="s">
        <v>1427</v>
      </c>
      <c r="E485" s="52">
        <v>63.260000000000005</v>
      </c>
      <c r="F485" s="52">
        <v>516801.49190000002</v>
      </c>
      <c r="G485" s="52">
        <v>542772.12167733465</v>
      </c>
      <c r="H485" s="53">
        <v>-4.7848127676634045E-2</v>
      </c>
      <c r="I485" s="52">
        <v>-25970.62977733463</v>
      </c>
      <c r="J485" s="52">
        <v>8169.4829576351558</v>
      </c>
      <c r="K485" s="52">
        <v>8580.0208927811345</v>
      </c>
      <c r="L485" s="52">
        <v>7701.93</v>
      </c>
      <c r="M485" s="51" t="s">
        <v>6525</v>
      </c>
      <c r="N485" s="54" t="s">
        <v>6526</v>
      </c>
    </row>
    <row r="486" spans="1:14" s="51" customFormat="1" ht="16.5" customHeight="1" x14ac:dyDescent="0.25">
      <c r="A486" s="51" t="s">
        <v>1428</v>
      </c>
      <c r="B486" s="51" t="s">
        <v>1429</v>
      </c>
      <c r="C486" s="51">
        <v>1236</v>
      </c>
      <c r="D486" s="51" t="s">
        <v>1430</v>
      </c>
      <c r="E486" s="52">
        <v>1709.8700000000001</v>
      </c>
      <c r="F486" s="52">
        <v>1250205.6479</v>
      </c>
      <c r="G486" s="52">
        <v>931868.32192784012</v>
      </c>
      <c r="H486" s="53">
        <v>0.34161191928231527</v>
      </c>
      <c r="I486" s="52">
        <v>318337.32597215986</v>
      </c>
      <c r="J486" s="52">
        <v>731.17</v>
      </c>
      <c r="K486" s="52">
        <v>544.99366731262614</v>
      </c>
      <c r="L486" s="52">
        <v>731.17</v>
      </c>
      <c r="M486" s="51" t="s">
        <v>6525</v>
      </c>
      <c r="N486" s="54" t="s">
        <v>6528</v>
      </c>
    </row>
    <row r="487" spans="1:14" s="51" customFormat="1" ht="16.5" customHeight="1" x14ac:dyDescent="0.25">
      <c r="A487" s="51" t="s">
        <v>1443</v>
      </c>
      <c r="B487" s="51" t="s">
        <v>1444</v>
      </c>
      <c r="C487" s="51">
        <v>1241</v>
      </c>
      <c r="D487" s="51" t="s">
        <v>1445</v>
      </c>
      <c r="E487" s="52">
        <v>1185.7800000000002</v>
      </c>
      <c r="F487" s="52">
        <v>1441555.5893999999</v>
      </c>
      <c r="G487" s="52">
        <v>1497785.8508186254</v>
      </c>
      <c r="H487" s="53">
        <v>-3.7542257050894423E-2</v>
      </c>
      <c r="I487" s="52">
        <v>-56230.26141862548</v>
      </c>
      <c r="J487" s="52">
        <v>1215.7023979152959</v>
      </c>
      <c r="K487" s="52">
        <v>1263.1228818318957</v>
      </c>
      <c r="L487" s="52">
        <v>1203.71</v>
      </c>
      <c r="M487" s="51" t="s">
        <v>6521</v>
      </c>
      <c r="N487" s="54" t="s">
        <v>6527</v>
      </c>
    </row>
    <row r="488" spans="1:14" s="51" customFormat="1" ht="16.5" customHeight="1" x14ac:dyDescent="0.25">
      <c r="A488" s="51" t="s">
        <v>1446</v>
      </c>
      <c r="B488" s="51" t="s">
        <v>1447</v>
      </c>
      <c r="C488" s="51">
        <v>1242</v>
      </c>
      <c r="D488" s="51" t="s">
        <v>1448</v>
      </c>
      <c r="E488" s="52">
        <v>304.89999999999998</v>
      </c>
      <c r="F488" s="52">
        <v>797040.527</v>
      </c>
      <c r="G488" s="52">
        <v>969604.17951168003</v>
      </c>
      <c r="H488" s="53">
        <v>-0.17797329689584052</v>
      </c>
      <c r="I488" s="52">
        <v>-172563.65251168003</v>
      </c>
      <c r="J488" s="52">
        <v>2614.1047130206625</v>
      </c>
      <c r="K488" s="52">
        <v>3180.0727435607746</v>
      </c>
      <c r="L488" s="52">
        <v>2569.54</v>
      </c>
      <c r="M488" s="51" t="s">
        <v>6524</v>
      </c>
      <c r="N488" s="54" t="s">
        <v>6528</v>
      </c>
    </row>
    <row r="489" spans="1:14" s="51" customFormat="1" ht="16.5" customHeight="1" x14ac:dyDescent="0.25">
      <c r="A489" s="51" t="s">
        <v>1449</v>
      </c>
      <c r="B489" s="51" t="s">
        <v>1450</v>
      </c>
      <c r="C489" s="51">
        <v>1243</v>
      </c>
      <c r="D489" s="51" t="s">
        <v>1451</v>
      </c>
      <c r="E489" s="52">
        <v>83.200000000000017</v>
      </c>
      <c r="F489" s="52">
        <v>341894.0368</v>
      </c>
      <c r="G489" s="52">
        <v>421381.33756722102</v>
      </c>
      <c r="H489" s="53">
        <v>-0.18863507630909448</v>
      </c>
      <c r="I489" s="52">
        <v>-79487.300767221022</v>
      </c>
      <c r="J489" s="52">
        <v>4109.3033269230764</v>
      </c>
      <c r="K489" s="52">
        <v>5064.6795380675594</v>
      </c>
      <c r="L489" s="52">
        <v>4000.93</v>
      </c>
      <c r="M489" s="51" t="s">
        <v>6523</v>
      </c>
      <c r="N489" s="54" t="s">
        <v>6529</v>
      </c>
    </row>
    <row r="490" spans="1:14" s="51" customFormat="1" ht="16.5" customHeight="1" x14ac:dyDescent="0.25">
      <c r="A490" s="51" t="s">
        <v>1452</v>
      </c>
      <c r="B490" s="51" t="s">
        <v>1453</v>
      </c>
      <c r="C490" s="51">
        <v>1244</v>
      </c>
      <c r="D490" s="51" t="s">
        <v>1454</v>
      </c>
      <c r="E490" s="52">
        <v>161.57000000000002</v>
      </c>
      <c r="F490" s="52">
        <v>807816.65159999987</v>
      </c>
      <c r="G490" s="52">
        <v>953964.9806355373</v>
      </c>
      <c r="H490" s="53">
        <v>-0.15320093714359673</v>
      </c>
      <c r="I490" s="52">
        <v>-146148.32903553743</v>
      </c>
      <c r="J490" s="52">
        <v>4999.7935978213764</v>
      </c>
      <c r="K490" s="52">
        <v>5904.3447461505057</v>
      </c>
      <c r="L490" s="52">
        <v>5127.33</v>
      </c>
      <c r="M490" s="51" t="s">
        <v>6524</v>
      </c>
      <c r="N490" s="54" t="s">
        <v>6526</v>
      </c>
    </row>
    <row r="491" spans="1:14" s="51" customFormat="1" ht="16.5" customHeight="1" x14ac:dyDescent="0.25">
      <c r="A491" s="51" t="s">
        <v>1455</v>
      </c>
      <c r="B491" s="51" t="s">
        <v>1456</v>
      </c>
      <c r="C491" s="51">
        <v>1430</v>
      </c>
      <c r="D491" s="51" t="s">
        <v>1457</v>
      </c>
      <c r="E491" s="52">
        <v>206.44000000000003</v>
      </c>
      <c r="F491" s="52">
        <v>3202751.9844999998</v>
      </c>
      <c r="G491" s="52">
        <v>2692949.2089393293</v>
      </c>
      <c r="H491" s="53">
        <v>0.18931020825359957</v>
      </c>
      <c r="I491" s="52">
        <v>509802.77556067053</v>
      </c>
      <c r="J491" s="52">
        <v>15514.202598818056</v>
      </c>
      <c r="K491" s="52">
        <v>13044.706495540249</v>
      </c>
      <c r="L491" s="52">
        <v>15506.23</v>
      </c>
      <c r="M491" s="51" t="s">
        <v>6524</v>
      </c>
      <c r="N491" s="54" t="s">
        <v>6522</v>
      </c>
    </row>
    <row r="492" spans="1:14" s="51" customFormat="1" ht="16.5" customHeight="1" x14ac:dyDescent="0.25">
      <c r="A492" s="51" t="s">
        <v>1458</v>
      </c>
      <c r="B492" s="51" t="s">
        <v>1459</v>
      </c>
      <c r="C492" s="51">
        <v>1431</v>
      </c>
      <c r="D492" s="51" t="s">
        <v>1460</v>
      </c>
      <c r="E492" s="52">
        <v>872.41</v>
      </c>
      <c r="F492" s="52">
        <v>16520269.233200001</v>
      </c>
      <c r="G492" s="52">
        <v>14165072.967125539</v>
      </c>
      <c r="H492" s="53">
        <v>0.16626785273471079</v>
      </c>
      <c r="I492" s="52">
        <v>2355196.2660744619</v>
      </c>
      <c r="J492" s="52">
        <v>18936.359318668976</v>
      </c>
      <c r="K492" s="52">
        <v>16236.71549744448</v>
      </c>
      <c r="L492" s="52">
        <v>18939.54</v>
      </c>
      <c r="M492" s="51" t="s">
        <v>6521</v>
      </c>
      <c r="N492" s="54" t="s">
        <v>6522</v>
      </c>
    </row>
    <row r="493" spans="1:14" s="51" customFormat="1" ht="16.5" customHeight="1" x14ac:dyDescent="0.25">
      <c r="A493" s="51" t="s">
        <v>1461</v>
      </c>
      <c r="B493" s="51" t="s">
        <v>1462</v>
      </c>
      <c r="C493" s="51">
        <v>1432</v>
      </c>
      <c r="D493" s="51" t="s">
        <v>1463</v>
      </c>
      <c r="E493" s="52">
        <v>772.42000000000007</v>
      </c>
      <c r="F493" s="52">
        <v>17441354.705200002</v>
      </c>
      <c r="G493" s="52">
        <v>15756524.988399917</v>
      </c>
      <c r="H493" s="53">
        <v>0.1069290162672587</v>
      </c>
      <c r="I493" s="52">
        <v>1684829.7168000843</v>
      </c>
      <c r="J493" s="52">
        <v>22580.143840397712</v>
      </c>
      <c r="K493" s="52">
        <v>20398.90860982356</v>
      </c>
      <c r="L493" s="52">
        <v>22949.360000000001</v>
      </c>
      <c r="M493" s="51" t="s">
        <v>6521</v>
      </c>
      <c r="N493" s="54" t="s">
        <v>6522</v>
      </c>
    </row>
    <row r="494" spans="1:14" s="51" customFormat="1" ht="16.5" customHeight="1" x14ac:dyDescent="0.25">
      <c r="A494" s="51" t="s">
        <v>1464</v>
      </c>
      <c r="B494" s="51" t="s">
        <v>1465</v>
      </c>
      <c r="C494" s="51">
        <v>1433</v>
      </c>
      <c r="D494" s="51" t="s">
        <v>1466</v>
      </c>
      <c r="E494" s="52">
        <v>808.77</v>
      </c>
      <c r="F494" s="52">
        <v>21882223.679400001</v>
      </c>
      <c r="G494" s="52">
        <v>21780510.257738654</v>
      </c>
      <c r="H494" s="53">
        <v>4.6699283192968011E-3</v>
      </c>
      <c r="I494" s="52">
        <v>101713.42166134715</v>
      </c>
      <c r="J494" s="52">
        <v>27056.176266923849</v>
      </c>
      <c r="K494" s="52">
        <v>26930.41316782108</v>
      </c>
      <c r="L494" s="52">
        <v>26615.63</v>
      </c>
      <c r="M494" s="51" t="s">
        <v>6521</v>
      </c>
      <c r="N494" s="54" t="s">
        <v>6526</v>
      </c>
    </row>
    <row r="495" spans="1:14" s="51" customFormat="1" ht="16.5" customHeight="1" x14ac:dyDescent="0.25">
      <c r="A495" s="51" t="s">
        <v>1467</v>
      </c>
      <c r="B495" s="51" t="s">
        <v>1468</v>
      </c>
      <c r="C495" s="51">
        <v>1434</v>
      </c>
      <c r="D495" s="51" t="s">
        <v>1469</v>
      </c>
      <c r="E495" s="52">
        <v>1140.8699999999999</v>
      </c>
      <c r="F495" s="52">
        <v>15519882.088500001</v>
      </c>
      <c r="G495" s="52">
        <v>14089865.754286818</v>
      </c>
      <c r="H495" s="53">
        <v>0.10149254500725835</v>
      </c>
      <c r="I495" s="52">
        <v>1430016.3342131823</v>
      </c>
      <c r="J495" s="52">
        <v>13603.550000000001</v>
      </c>
      <c r="K495" s="52">
        <v>12350.106282299315</v>
      </c>
      <c r="L495" s="52">
        <v>13603.55</v>
      </c>
      <c r="M495" s="51" t="s">
        <v>6521</v>
      </c>
      <c r="N495" s="54" t="s">
        <v>6522</v>
      </c>
    </row>
    <row r="496" spans="1:14" s="51" customFormat="1" ht="16.5" customHeight="1" x14ac:dyDescent="0.25">
      <c r="A496" s="51" t="s">
        <v>1470</v>
      </c>
      <c r="B496" s="51" t="s">
        <v>1471</v>
      </c>
      <c r="C496" s="51">
        <v>1435</v>
      </c>
      <c r="D496" s="51" t="s">
        <v>1472</v>
      </c>
      <c r="E496" s="52">
        <v>4923.3100000000004</v>
      </c>
      <c r="F496" s="52">
        <v>79990823.489600003</v>
      </c>
      <c r="G496" s="52">
        <v>68763087.791764051</v>
      </c>
      <c r="H496" s="53">
        <v>0.16328143570045928</v>
      </c>
      <c r="I496" s="52">
        <v>11227735.697835952</v>
      </c>
      <c r="J496" s="52">
        <v>16247.366810052587</v>
      </c>
      <c r="K496" s="52">
        <v>13966.840965075131</v>
      </c>
      <c r="L496" s="52">
        <v>16241.92</v>
      </c>
      <c r="M496" s="51" t="s">
        <v>6521</v>
      </c>
      <c r="N496" s="54" t="s">
        <v>6522</v>
      </c>
    </row>
    <row r="497" spans="1:14" s="51" customFormat="1" ht="16.5" customHeight="1" x14ac:dyDescent="0.25">
      <c r="A497" s="51" t="s">
        <v>1700</v>
      </c>
      <c r="B497" s="51" t="s">
        <v>1471</v>
      </c>
      <c r="C497" s="51">
        <v>1529</v>
      </c>
      <c r="D497" s="51" t="s">
        <v>1472</v>
      </c>
      <c r="E497" s="52">
        <v>179.76000000000002</v>
      </c>
      <c r="F497" s="52">
        <v>3400318.2275999999</v>
      </c>
      <c r="G497" s="52">
        <v>3239740.3444728507</v>
      </c>
      <c r="H497" s="53">
        <v>4.956504721160826E-2</v>
      </c>
      <c r="I497" s="52">
        <v>160577.88312714919</v>
      </c>
      <c r="J497" s="52">
        <v>18915.877990654204</v>
      </c>
      <c r="K497" s="52">
        <v>18022.587586075046</v>
      </c>
      <c r="L497" s="52">
        <v>18910.009999999998</v>
      </c>
      <c r="M497" s="51" t="s">
        <v>6523</v>
      </c>
      <c r="N497" s="54" t="s">
        <v>6522</v>
      </c>
    </row>
    <row r="498" spans="1:14" s="51" customFormat="1" ht="16.5" customHeight="1" x14ac:dyDescent="0.25">
      <c r="A498" s="51" t="s">
        <v>1473</v>
      </c>
      <c r="B498" s="51" t="s">
        <v>1474</v>
      </c>
      <c r="C498" s="51">
        <v>1436</v>
      </c>
      <c r="D498" s="51" t="s">
        <v>1475</v>
      </c>
      <c r="E498" s="52">
        <v>2766.5899999999997</v>
      </c>
      <c r="F498" s="52">
        <v>53131491.358000003</v>
      </c>
      <c r="G498" s="52">
        <v>47870673.97081244</v>
      </c>
      <c r="H498" s="53">
        <v>0.10989645540389037</v>
      </c>
      <c r="I498" s="52">
        <v>5260817.3871875629</v>
      </c>
      <c r="J498" s="52">
        <v>19204.685680928509</v>
      </c>
      <c r="K498" s="52">
        <v>17303.132726863194</v>
      </c>
      <c r="L498" s="52">
        <v>19202.490000000002</v>
      </c>
      <c r="M498" s="51" t="s">
        <v>6521</v>
      </c>
      <c r="N498" s="54" t="s">
        <v>6522</v>
      </c>
    </row>
    <row r="499" spans="1:14" s="51" customFormat="1" ht="16.5" customHeight="1" x14ac:dyDescent="0.25">
      <c r="A499" s="51" t="s">
        <v>1701</v>
      </c>
      <c r="B499" s="51" t="s">
        <v>1474</v>
      </c>
      <c r="C499" s="51">
        <v>1530</v>
      </c>
      <c r="D499" s="51" t="s">
        <v>1475</v>
      </c>
      <c r="E499" s="52">
        <v>118.93</v>
      </c>
      <c r="F499" s="52">
        <v>2601180.4492000001</v>
      </c>
      <c r="G499" s="52">
        <v>2479326.7126635518</v>
      </c>
      <c r="H499" s="53">
        <v>4.914791419543918E-2</v>
      </c>
      <c r="I499" s="52">
        <v>121853.73653644836</v>
      </c>
      <c r="J499" s="52">
        <v>21871.524839821745</v>
      </c>
      <c r="K499" s="52">
        <v>20846.941164244108</v>
      </c>
      <c r="L499" s="52">
        <v>21870.57</v>
      </c>
      <c r="M499" s="51" t="s">
        <v>6524</v>
      </c>
      <c r="N499" s="54" t="s">
        <v>6522</v>
      </c>
    </row>
    <row r="500" spans="1:14" s="51" customFormat="1" ht="16.5" customHeight="1" x14ac:dyDescent="0.25">
      <c r="A500" s="51" t="s">
        <v>1476</v>
      </c>
      <c r="B500" s="51" t="s">
        <v>1477</v>
      </c>
      <c r="C500" s="51">
        <v>1437</v>
      </c>
      <c r="D500" s="51" t="s">
        <v>1478</v>
      </c>
      <c r="E500" s="52">
        <v>1473.66</v>
      </c>
      <c r="F500" s="52">
        <v>34966106.753200009</v>
      </c>
      <c r="G500" s="52">
        <v>36409710.816645548</v>
      </c>
      <c r="H500" s="53">
        <v>-3.9648874738811735E-2</v>
      </c>
      <c r="I500" s="52">
        <v>-1443604.0634455383</v>
      </c>
      <c r="J500" s="52">
        <v>23727.390818234875</v>
      </c>
      <c r="K500" s="52">
        <v>24706.995383362206</v>
      </c>
      <c r="L500" s="52">
        <v>23023.08</v>
      </c>
      <c r="M500" s="51" t="s">
        <v>6524</v>
      </c>
      <c r="N500" s="54" t="s">
        <v>6522</v>
      </c>
    </row>
    <row r="501" spans="1:14" s="51" customFormat="1" ht="16.5" customHeight="1" x14ac:dyDescent="0.25">
      <c r="A501" s="51" t="s">
        <v>1702</v>
      </c>
      <c r="B501" s="51" t="s">
        <v>1477</v>
      </c>
      <c r="C501" s="51">
        <v>1531</v>
      </c>
      <c r="D501" s="51" t="s">
        <v>1478</v>
      </c>
      <c r="E501" s="52">
        <v>102.23</v>
      </c>
      <c r="F501" s="52">
        <v>2724832.0871999995</v>
      </c>
      <c r="G501" s="52">
        <v>3459590.0162131232</v>
      </c>
      <c r="H501" s="53">
        <v>-0.21238294872217023</v>
      </c>
      <c r="I501" s="52">
        <v>-734757.92901312374</v>
      </c>
      <c r="J501" s="52">
        <v>26653.938053408972</v>
      </c>
      <c r="K501" s="52">
        <v>33841.240499003456</v>
      </c>
      <c r="L501" s="52">
        <v>25691.16</v>
      </c>
      <c r="M501" s="51" t="s">
        <v>6523</v>
      </c>
      <c r="N501" s="54" t="s">
        <v>6528</v>
      </c>
    </row>
    <row r="502" spans="1:14" s="51" customFormat="1" ht="16.5" customHeight="1" x14ac:dyDescent="0.25">
      <c r="A502" s="51" t="s">
        <v>1479</v>
      </c>
      <c r="B502" s="51" t="s">
        <v>1480</v>
      </c>
      <c r="C502" s="51">
        <v>1438</v>
      </c>
      <c r="D502" s="51" t="s">
        <v>1481</v>
      </c>
      <c r="E502" s="52">
        <v>338.23</v>
      </c>
      <c r="F502" s="52">
        <v>4005262.1609</v>
      </c>
      <c r="G502" s="52">
        <v>3409908.930470726</v>
      </c>
      <c r="H502" s="53">
        <v>0.17459505299664624</v>
      </c>
      <c r="I502" s="52">
        <v>595353.23042927403</v>
      </c>
      <c r="J502" s="52">
        <v>11841.83</v>
      </c>
      <c r="K502" s="52">
        <v>10081.627680781497</v>
      </c>
      <c r="L502" s="52">
        <v>11841.83</v>
      </c>
      <c r="M502" s="51" t="s">
        <v>6521</v>
      </c>
      <c r="N502" s="54" t="s">
        <v>6528</v>
      </c>
    </row>
    <row r="503" spans="1:14" s="51" customFormat="1" ht="16.5" customHeight="1" x14ac:dyDescent="0.25">
      <c r="A503" s="51" t="s">
        <v>1482</v>
      </c>
      <c r="B503" s="51" t="s">
        <v>1483</v>
      </c>
      <c r="C503" s="51">
        <v>1439</v>
      </c>
      <c r="D503" s="51" t="s">
        <v>1484</v>
      </c>
      <c r="E503" s="52">
        <v>1203.3000000000002</v>
      </c>
      <c r="F503" s="52">
        <v>16710404.982999999</v>
      </c>
      <c r="G503" s="52">
        <v>14275722.781194525</v>
      </c>
      <c r="H503" s="53">
        <v>0.17054703562979601</v>
      </c>
      <c r="I503" s="52">
        <v>2434682.2018054742</v>
      </c>
      <c r="J503" s="52">
        <v>13887.147829302749</v>
      </c>
      <c r="K503" s="52">
        <v>11863.810173019632</v>
      </c>
      <c r="L503" s="52">
        <v>13890.27</v>
      </c>
      <c r="M503" s="51" t="s">
        <v>6521</v>
      </c>
      <c r="N503" s="54" t="s">
        <v>6522</v>
      </c>
    </row>
    <row r="504" spans="1:14" s="51" customFormat="1" ht="16.5" customHeight="1" x14ac:dyDescent="0.25">
      <c r="A504" s="51" t="s">
        <v>1485</v>
      </c>
      <c r="B504" s="51" t="s">
        <v>1486</v>
      </c>
      <c r="C504" s="51">
        <v>1440</v>
      </c>
      <c r="D504" s="51" t="s">
        <v>1487</v>
      </c>
      <c r="E504" s="52">
        <v>802.52</v>
      </c>
      <c r="F504" s="52">
        <v>13404306.5583</v>
      </c>
      <c r="G504" s="52">
        <v>12263077.000151392</v>
      </c>
      <c r="H504" s="53">
        <v>9.3062251679127517E-2</v>
      </c>
      <c r="I504" s="52">
        <v>1141229.5581486076</v>
      </c>
      <c r="J504" s="52">
        <v>16702.7694740318</v>
      </c>
      <c r="K504" s="52">
        <v>15280.712007366037</v>
      </c>
      <c r="L504" s="52">
        <v>16967.23</v>
      </c>
      <c r="M504" s="51" t="s">
        <v>6521</v>
      </c>
      <c r="N504" s="54" t="s">
        <v>6522</v>
      </c>
    </row>
    <row r="505" spans="1:14" s="51" customFormat="1" ht="16.5" customHeight="1" x14ac:dyDescent="0.25">
      <c r="A505" s="51" t="s">
        <v>1488</v>
      </c>
      <c r="B505" s="51" t="s">
        <v>1489</v>
      </c>
      <c r="C505" s="51">
        <v>1441</v>
      </c>
      <c r="D505" s="51" t="s">
        <v>1490</v>
      </c>
      <c r="E505" s="52">
        <v>487.99999999999994</v>
      </c>
      <c r="F505" s="52">
        <v>9969342.3504999988</v>
      </c>
      <c r="G505" s="52">
        <v>10576909.098577423</v>
      </c>
      <c r="H505" s="53">
        <v>-5.7442750279393162E-2</v>
      </c>
      <c r="I505" s="52">
        <v>-607566.74807742424</v>
      </c>
      <c r="J505" s="52">
        <v>20428.980226434425</v>
      </c>
      <c r="K505" s="52">
        <v>21673.994054461935</v>
      </c>
      <c r="L505" s="52">
        <v>19830.939999999999</v>
      </c>
      <c r="M505" s="51" t="s">
        <v>6521</v>
      </c>
      <c r="N505" s="54" t="s">
        <v>6522</v>
      </c>
    </row>
    <row r="506" spans="1:14" s="51" customFormat="1" ht="16.5" customHeight="1" x14ac:dyDescent="0.25">
      <c r="A506" s="51" t="s">
        <v>1491</v>
      </c>
      <c r="B506" s="51" t="s">
        <v>1492</v>
      </c>
      <c r="C506" s="51">
        <v>1442</v>
      </c>
      <c r="D506" s="51" t="s">
        <v>1493</v>
      </c>
      <c r="E506" s="52">
        <v>1027.1599999999999</v>
      </c>
      <c r="F506" s="52">
        <v>10351800.652800001</v>
      </c>
      <c r="G506" s="52">
        <v>9121710.7648072485</v>
      </c>
      <c r="H506" s="53">
        <v>0.13485298094942899</v>
      </c>
      <c r="I506" s="52">
        <v>1230089.8879927527</v>
      </c>
      <c r="J506" s="52">
        <v>10078.080000000002</v>
      </c>
      <c r="K506" s="52">
        <v>8880.5159515628038</v>
      </c>
      <c r="L506" s="52">
        <v>10078.08</v>
      </c>
      <c r="M506" s="51" t="s">
        <v>6521</v>
      </c>
      <c r="N506" s="54" t="s">
        <v>6522</v>
      </c>
    </row>
    <row r="507" spans="1:14" s="51" customFormat="1" ht="16.5" customHeight="1" x14ac:dyDescent="0.25">
      <c r="A507" s="51" t="s">
        <v>1494</v>
      </c>
      <c r="B507" s="51" t="s">
        <v>1495</v>
      </c>
      <c r="C507" s="51">
        <v>1443</v>
      </c>
      <c r="D507" s="51" t="s">
        <v>1496</v>
      </c>
      <c r="E507" s="52">
        <v>3885.84</v>
      </c>
      <c r="F507" s="52">
        <v>44950223.415200002</v>
      </c>
      <c r="G507" s="52">
        <v>39026184.513734572</v>
      </c>
      <c r="H507" s="53">
        <v>0.15179651752480616</v>
      </c>
      <c r="I507" s="52">
        <v>5924038.9014654309</v>
      </c>
      <c r="J507" s="52">
        <v>11567.697953389743</v>
      </c>
      <c r="K507" s="52">
        <v>10043.178441143889</v>
      </c>
      <c r="L507" s="52">
        <v>11562.69</v>
      </c>
      <c r="M507" s="51" t="s">
        <v>6521</v>
      </c>
      <c r="N507" s="54" t="s">
        <v>6522</v>
      </c>
    </row>
    <row r="508" spans="1:14" s="51" customFormat="1" ht="16.5" customHeight="1" x14ac:dyDescent="0.25">
      <c r="A508" s="51" t="s">
        <v>1497</v>
      </c>
      <c r="B508" s="51" t="s">
        <v>1498</v>
      </c>
      <c r="C508" s="51">
        <v>1444</v>
      </c>
      <c r="D508" s="51" t="s">
        <v>1499</v>
      </c>
      <c r="E508" s="52">
        <v>1782.2500000000002</v>
      </c>
      <c r="F508" s="52">
        <v>23178961.187800005</v>
      </c>
      <c r="G508" s="52">
        <v>21670741.972367316</v>
      </c>
      <c r="H508" s="53">
        <v>6.9597027058687866E-2</v>
      </c>
      <c r="I508" s="52">
        <v>1508219.2154326886</v>
      </c>
      <c r="J508" s="52">
        <v>13005.448835909667</v>
      </c>
      <c r="K508" s="52">
        <v>12159.204360986008</v>
      </c>
      <c r="L508" s="52">
        <v>12990.34</v>
      </c>
      <c r="M508" s="51" t="s">
        <v>6524</v>
      </c>
      <c r="N508" s="54" t="s">
        <v>6522</v>
      </c>
    </row>
    <row r="509" spans="1:14" s="51" customFormat="1" ht="16.5" customHeight="1" x14ac:dyDescent="0.25">
      <c r="A509" s="51" t="s">
        <v>1500</v>
      </c>
      <c r="B509" s="51" t="s">
        <v>1501</v>
      </c>
      <c r="C509" s="51">
        <v>1445</v>
      </c>
      <c r="D509" s="51" t="s">
        <v>1502</v>
      </c>
      <c r="E509" s="52">
        <v>619.85</v>
      </c>
      <c r="F509" s="52">
        <v>11455820.377800001</v>
      </c>
      <c r="G509" s="52">
        <v>12008746.519331934</v>
      </c>
      <c r="H509" s="53">
        <v>-4.604361834449755E-2</v>
      </c>
      <c r="I509" s="52">
        <v>-552926.1415319331</v>
      </c>
      <c r="J509" s="52">
        <v>18481.600996692749</v>
      </c>
      <c r="K509" s="52">
        <v>19373.633168237371</v>
      </c>
      <c r="L509" s="52">
        <v>18027.23</v>
      </c>
      <c r="M509" s="51" t="s">
        <v>6521</v>
      </c>
      <c r="N509" s="54" t="s">
        <v>6522</v>
      </c>
    </row>
    <row r="510" spans="1:14" s="51" customFormat="1" ht="16.5" customHeight="1" x14ac:dyDescent="0.25">
      <c r="A510" s="51" t="s">
        <v>1503</v>
      </c>
      <c r="B510" s="51" t="s">
        <v>1504</v>
      </c>
      <c r="C510" s="51">
        <v>1446</v>
      </c>
      <c r="D510" s="51" t="s">
        <v>1505</v>
      </c>
      <c r="E510" s="52">
        <v>761.2</v>
      </c>
      <c r="F510" s="52">
        <v>9208694.2440000009</v>
      </c>
      <c r="G510" s="52">
        <v>8944653.317530429</v>
      </c>
      <c r="H510" s="53">
        <v>2.9519414235103403E-2</v>
      </c>
      <c r="I510" s="52">
        <v>264040.92646957189</v>
      </c>
      <c r="J510" s="52">
        <v>12097.60147661587</v>
      </c>
      <c r="K510" s="52">
        <v>11750.726901642707</v>
      </c>
      <c r="L510" s="52">
        <v>12097.47</v>
      </c>
      <c r="M510" s="51" t="s">
        <v>6524</v>
      </c>
      <c r="N510" s="54" t="s">
        <v>6522</v>
      </c>
    </row>
    <row r="511" spans="1:14" s="51" customFormat="1" ht="16.5" customHeight="1" x14ac:dyDescent="0.25">
      <c r="A511" s="51" t="s">
        <v>1506</v>
      </c>
      <c r="B511" s="51" t="s">
        <v>1507</v>
      </c>
      <c r="C511" s="51">
        <v>1447</v>
      </c>
      <c r="D511" s="51" t="s">
        <v>1508</v>
      </c>
      <c r="E511" s="52">
        <v>2099.27</v>
      </c>
      <c r="F511" s="52">
        <v>32457780.9045</v>
      </c>
      <c r="G511" s="52">
        <v>29058045.447092615</v>
      </c>
      <c r="H511" s="53">
        <v>0.11699807764419146</v>
      </c>
      <c r="I511" s="52">
        <v>3399735.4574073851</v>
      </c>
      <c r="J511" s="52">
        <v>15461.460843293145</v>
      </c>
      <c r="K511" s="52">
        <v>13841.976233210886</v>
      </c>
      <c r="L511" s="52">
        <v>15504.93</v>
      </c>
      <c r="M511" s="51" t="s">
        <v>6523</v>
      </c>
      <c r="N511" s="54" t="s">
        <v>6522</v>
      </c>
    </row>
    <row r="512" spans="1:14" s="51" customFormat="1" ht="16.5" customHeight="1" x14ac:dyDescent="0.25">
      <c r="A512" s="51" t="s">
        <v>1509</v>
      </c>
      <c r="B512" s="51" t="s">
        <v>1510</v>
      </c>
      <c r="C512" s="51">
        <v>1448</v>
      </c>
      <c r="D512" s="51" t="s">
        <v>1511</v>
      </c>
      <c r="E512" s="52">
        <v>1152.1899999999998</v>
      </c>
      <c r="F512" s="52">
        <v>19221013.0964</v>
      </c>
      <c r="G512" s="52">
        <v>19887447.257947549</v>
      </c>
      <c r="H512" s="53">
        <v>-3.3510291839050632E-2</v>
      </c>
      <c r="I512" s="52">
        <v>-666434.16154754907</v>
      </c>
      <c r="J512" s="52">
        <v>16682.155804511411</v>
      </c>
      <c r="K512" s="52">
        <v>17260.562283952779</v>
      </c>
      <c r="L512" s="52">
        <v>16697.14</v>
      </c>
      <c r="M512" s="51" t="s">
        <v>6524</v>
      </c>
      <c r="N512" s="54" t="s">
        <v>6522</v>
      </c>
    </row>
    <row r="513" spans="1:14" s="51" customFormat="1" ht="16.5" customHeight="1" x14ac:dyDescent="0.25">
      <c r="A513" s="51" t="s">
        <v>1695</v>
      </c>
      <c r="B513" s="51" t="s">
        <v>1510</v>
      </c>
      <c r="C513" s="51">
        <v>1520</v>
      </c>
      <c r="D513" s="51" t="s">
        <v>1511</v>
      </c>
      <c r="E513" s="52">
        <v>42.35</v>
      </c>
      <c r="F513" s="52">
        <v>1535815.2050000001</v>
      </c>
      <c r="G513" s="52">
        <v>1422576.8097135788</v>
      </c>
      <c r="H513" s="53">
        <v>7.9600900642560424E-2</v>
      </c>
      <c r="I513" s="52">
        <v>113238.39528642129</v>
      </c>
      <c r="J513" s="52">
        <v>36264.821841794568</v>
      </c>
      <c r="K513" s="52">
        <v>33590.951823224997</v>
      </c>
      <c r="L513" s="52">
        <v>36173.94</v>
      </c>
      <c r="M513" s="51" t="s">
        <v>6525</v>
      </c>
      <c r="N513" s="54" t="s">
        <v>6529</v>
      </c>
    </row>
    <row r="514" spans="1:14" s="51" customFormat="1" ht="16.5" customHeight="1" x14ac:dyDescent="0.25">
      <c r="A514" s="51" t="s">
        <v>1512</v>
      </c>
      <c r="B514" s="51" t="s">
        <v>1513</v>
      </c>
      <c r="C514" s="51">
        <v>1449</v>
      </c>
      <c r="D514" s="51" t="s">
        <v>1514</v>
      </c>
      <c r="E514" s="52">
        <v>834.58999999999992</v>
      </c>
      <c r="F514" s="52">
        <v>16081880.516800001</v>
      </c>
      <c r="G514" s="52">
        <v>19282655.830149695</v>
      </c>
      <c r="H514" s="53">
        <v>-0.16599245153486963</v>
      </c>
      <c r="I514" s="52">
        <v>-3200775.313349694</v>
      </c>
      <c r="J514" s="52">
        <v>19269.198668567802</v>
      </c>
      <c r="K514" s="52">
        <v>23104.345642950069</v>
      </c>
      <c r="L514" s="52">
        <v>19103.34</v>
      </c>
      <c r="M514" s="51" t="s">
        <v>6521</v>
      </c>
      <c r="N514" s="54" t="s">
        <v>6522</v>
      </c>
    </row>
    <row r="515" spans="1:14" s="51" customFormat="1" ht="16.5" customHeight="1" x14ac:dyDescent="0.25">
      <c r="A515" s="51" t="s">
        <v>1696</v>
      </c>
      <c r="B515" s="51" t="s">
        <v>1513</v>
      </c>
      <c r="C515" s="51">
        <v>1521</v>
      </c>
      <c r="D515" s="51" t="s">
        <v>1514</v>
      </c>
      <c r="E515" s="52">
        <v>153.06</v>
      </c>
      <c r="F515" s="52">
        <v>6984918.4854000006</v>
      </c>
      <c r="G515" s="52">
        <v>6948658.6616006652</v>
      </c>
      <c r="H515" s="53">
        <v>5.2182479475806343E-3</v>
      </c>
      <c r="I515" s="52">
        <v>36259.823799335398</v>
      </c>
      <c r="J515" s="52">
        <v>45635.16585260682</v>
      </c>
      <c r="K515" s="52">
        <v>45398.266441922548</v>
      </c>
      <c r="L515" s="52">
        <v>38580.14</v>
      </c>
      <c r="M515" s="51" t="s">
        <v>6524</v>
      </c>
      <c r="N515" s="54" t="s">
        <v>6528</v>
      </c>
    </row>
    <row r="516" spans="1:14" s="51" customFormat="1" ht="16.5" customHeight="1" x14ac:dyDescent="0.25">
      <c r="A516" s="51" t="s">
        <v>1515</v>
      </c>
      <c r="B516" s="51" t="s">
        <v>1516</v>
      </c>
      <c r="C516" s="51">
        <v>1450</v>
      </c>
      <c r="D516" s="51" t="s">
        <v>1517</v>
      </c>
      <c r="E516" s="52">
        <v>155</v>
      </c>
      <c r="F516" s="52">
        <v>2101496.2000000002</v>
      </c>
      <c r="G516" s="52">
        <v>1792821.7361708293</v>
      </c>
      <c r="H516" s="53">
        <v>0.17217242383977815</v>
      </c>
      <c r="I516" s="52">
        <v>308674.46382917091</v>
      </c>
      <c r="J516" s="52">
        <v>13558.04</v>
      </c>
      <c r="K516" s="52">
        <v>11566.591846263414</v>
      </c>
      <c r="L516" s="52">
        <v>13558.04</v>
      </c>
      <c r="M516" s="51" t="s">
        <v>6521</v>
      </c>
      <c r="N516" s="54" t="s">
        <v>6522</v>
      </c>
    </row>
    <row r="517" spans="1:14" s="51" customFormat="1" ht="16.5" customHeight="1" x14ac:dyDescent="0.25">
      <c r="A517" s="51" t="s">
        <v>1518</v>
      </c>
      <c r="B517" s="51" t="s">
        <v>1519</v>
      </c>
      <c r="C517" s="51">
        <v>1451</v>
      </c>
      <c r="D517" s="51" t="s">
        <v>1520</v>
      </c>
      <c r="E517" s="52">
        <v>362.61</v>
      </c>
      <c r="F517" s="52">
        <v>7147417.4563999996</v>
      </c>
      <c r="G517" s="52">
        <v>4857059.2264920929</v>
      </c>
      <c r="H517" s="53">
        <v>0.47155246067733647</v>
      </c>
      <c r="I517" s="52">
        <v>2290358.2299079066</v>
      </c>
      <c r="J517" s="52">
        <v>19711.032394032154</v>
      </c>
      <c r="K517" s="52">
        <v>13394.719468553247</v>
      </c>
      <c r="L517" s="52">
        <v>19987.22</v>
      </c>
      <c r="M517" s="51" t="s">
        <v>6525</v>
      </c>
      <c r="N517" s="54" t="s">
        <v>6522</v>
      </c>
    </row>
    <row r="518" spans="1:14" s="51" customFormat="1" ht="16.5" customHeight="1" x14ac:dyDescent="0.25">
      <c r="A518" s="51" t="s">
        <v>1521</v>
      </c>
      <c r="B518" s="51" t="s">
        <v>1522</v>
      </c>
      <c r="C518" s="51">
        <v>1452</v>
      </c>
      <c r="D518" s="51" t="s">
        <v>1523</v>
      </c>
      <c r="E518" s="52">
        <v>227.65</v>
      </c>
      <c r="F518" s="52">
        <v>5537421.7117999997</v>
      </c>
      <c r="G518" s="52">
        <v>4154722.5011465927</v>
      </c>
      <c r="H518" s="53">
        <v>0.33280182016291548</v>
      </c>
      <c r="I518" s="52">
        <v>1382699.210653407</v>
      </c>
      <c r="J518" s="52">
        <v>24324.27723171535</v>
      </c>
      <c r="K518" s="52">
        <v>18250.483202928146</v>
      </c>
      <c r="L518" s="52">
        <v>23884.78</v>
      </c>
      <c r="M518" s="51" t="s">
        <v>6524</v>
      </c>
      <c r="N518" s="54" t="s">
        <v>6522</v>
      </c>
    </row>
    <row r="519" spans="1:14" s="51" customFormat="1" ht="16.5" customHeight="1" x14ac:dyDescent="0.25">
      <c r="A519" s="51" t="s">
        <v>1524</v>
      </c>
      <c r="B519" s="51" t="s">
        <v>1525</v>
      </c>
      <c r="C519" s="51">
        <v>1453</v>
      </c>
      <c r="D519" s="51" t="s">
        <v>1526</v>
      </c>
      <c r="E519" s="52">
        <v>230.17000000000002</v>
      </c>
      <c r="F519" s="52">
        <v>9636587.0294000022</v>
      </c>
      <c r="G519" s="52">
        <v>7112839.7900380269</v>
      </c>
      <c r="H519" s="53">
        <v>0.354815701444118</v>
      </c>
      <c r="I519" s="52">
        <v>2523747.2393619753</v>
      </c>
      <c r="J519" s="52">
        <v>41867.259110222883</v>
      </c>
      <c r="K519" s="52">
        <v>30902.549376712977</v>
      </c>
      <c r="L519" s="52">
        <v>47309.15</v>
      </c>
      <c r="M519" s="51" t="s">
        <v>6525</v>
      </c>
      <c r="N519" s="54" t="s">
        <v>6526</v>
      </c>
    </row>
    <row r="520" spans="1:14" s="51" customFormat="1" ht="16.5" customHeight="1" x14ac:dyDescent="0.25">
      <c r="A520" s="51" t="s">
        <v>1527</v>
      </c>
      <c r="B520" s="51" t="s">
        <v>1528</v>
      </c>
      <c r="C520" s="51">
        <v>1454</v>
      </c>
      <c r="D520" s="51" t="s">
        <v>1529</v>
      </c>
      <c r="E520" s="52">
        <v>337.2</v>
      </c>
      <c r="F520" s="52">
        <v>1481031.15</v>
      </c>
      <c r="G520" s="52">
        <v>1610703.3978423835</v>
      </c>
      <c r="H520" s="53">
        <v>-8.0506596072303482E-2</v>
      </c>
      <c r="I520" s="52">
        <v>-129672.24784238357</v>
      </c>
      <c r="J520" s="52">
        <v>4392.1445729537363</v>
      </c>
      <c r="K520" s="52">
        <v>4776.7004680972232</v>
      </c>
      <c r="L520" s="52">
        <v>4379.6499999999996</v>
      </c>
      <c r="M520" s="51" t="s">
        <v>6525</v>
      </c>
      <c r="N520" s="54" t="s">
        <v>6522</v>
      </c>
    </row>
    <row r="521" spans="1:14" s="51" customFormat="1" ht="16.5" customHeight="1" x14ac:dyDescent="0.25">
      <c r="A521" s="51" t="s">
        <v>2015</v>
      </c>
      <c r="B521" s="51" t="s">
        <v>1528</v>
      </c>
      <c r="C521" s="51">
        <v>1826</v>
      </c>
      <c r="D521" s="51" t="s">
        <v>1529</v>
      </c>
      <c r="E521" s="52">
        <v>29.14</v>
      </c>
      <c r="F521" s="52">
        <v>239329.15119999999</v>
      </c>
      <c r="G521" s="52">
        <v>173468.5223799652</v>
      </c>
      <c r="H521" s="53">
        <v>0.37966904840391602</v>
      </c>
      <c r="I521" s="52">
        <v>65860.628820034792</v>
      </c>
      <c r="J521" s="52">
        <v>8213.08</v>
      </c>
      <c r="K521" s="52">
        <v>5952.9348792026494</v>
      </c>
      <c r="L521" s="52">
        <v>8213.08</v>
      </c>
      <c r="M521" s="51" t="s">
        <v>6524</v>
      </c>
      <c r="N521" s="54" t="s">
        <v>6522</v>
      </c>
    </row>
    <row r="522" spans="1:14" s="51" customFormat="1" ht="16.5" customHeight="1" x14ac:dyDescent="0.25">
      <c r="A522" s="51" t="s">
        <v>1530</v>
      </c>
      <c r="B522" s="51" t="s">
        <v>1531</v>
      </c>
      <c r="C522" s="51">
        <v>1455</v>
      </c>
      <c r="D522" s="51" t="s">
        <v>1532</v>
      </c>
      <c r="E522" s="52">
        <v>838.47</v>
      </c>
      <c r="F522" s="52">
        <v>5595489.6033000015</v>
      </c>
      <c r="G522" s="52">
        <v>5508624.9958878076</v>
      </c>
      <c r="H522" s="53">
        <v>1.5768836592986224E-2</v>
      </c>
      <c r="I522" s="52">
        <v>86864.607412193902</v>
      </c>
      <c r="J522" s="52">
        <v>6673.4523635908281</v>
      </c>
      <c r="K522" s="52">
        <v>6569.8534185931603</v>
      </c>
      <c r="L522" s="52">
        <v>6649.14</v>
      </c>
      <c r="M522" s="51" t="s">
        <v>6523</v>
      </c>
      <c r="N522" s="54" t="s">
        <v>6522</v>
      </c>
    </row>
    <row r="523" spans="1:14" s="51" customFormat="1" ht="16.5" customHeight="1" x14ac:dyDescent="0.25">
      <c r="A523" s="51" t="s">
        <v>2019</v>
      </c>
      <c r="B523" s="51" t="s">
        <v>1531</v>
      </c>
      <c r="C523" s="51">
        <v>1827</v>
      </c>
      <c r="D523" s="51" t="s">
        <v>1532</v>
      </c>
      <c r="E523" s="52">
        <v>193.19</v>
      </c>
      <c r="F523" s="52">
        <v>1672946.8802</v>
      </c>
      <c r="G523" s="52">
        <v>1333954.5541900417</v>
      </c>
      <c r="H523" s="53">
        <v>0.25412584330190291</v>
      </c>
      <c r="I523" s="52">
        <v>338992.32600995828</v>
      </c>
      <c r="J523" s="52">
        <v>8659.5935617785599</v>
      </c>
      <c r="K523" s="52">
        <v>6904.8840736582733</v>
      </c>
      <c r="L523" s="52">
        <v>8692.18</v>
      </c>
      <c r="M523" s="51" t="s">
        <v>6521</v>
      </c>
      <c r="N523" s="54" t="s">
        <v>6527</v>
      </c>
    </row>
    <row r="524" spans="1:14" s="51" customFormat="1" ht="16.5" customHeight="1" x14ac:dyDescent="0.25">
      <c r="A524" s="51" t="s">
        <v>1533</v>
      </c>
      <c r="B524" s="51" t="s">
        <v>1534</v>
      </c>
      <c r="C524" s="51">
        <v>1456</v>
      </c>
      <c r="D524" s="51" t="s">
        <v>1535</v>
      </c>
      <c r="E524" s="52">
        <v>652.11</v>
      </c>
      <c r="F524" s="52">
        <v>7022926.7209000001</v>
      </c>
      <c r="G524" s="52">
        <v>7315864.123266465</v>
      </c>
      <c r="H524" s="53">
        <v>-4.0041394622795545E-2</v>
      </c>
      <c r="I524" s="52">
        <v>-292937.40236646496</v>
      </c>
      <c r="J524" s="52">
        <v>10769.543053932619</v>
      </c>
      <c r="K524" s="52">
        <v>11218.757760602452</v>
      </c>
      <c r="L524" s="52">
        <v>11349.59</v>
      </c>
      <c r="M524" s="51" t="s">
        <v>6523</v>
      </c>
      <c r="N524" s="54" t="s">
        <v>6522</v>
      </c>
    </row>
    <row r="525" spans="1:14" s="51" customFormat="1" ht="16.5" customHeight="1" x14ac:dyDescent="0.25">
      <c r="A525" s="51" t="s">
        <v>2023</v>
      </c>
      <c r="B525" s="51" t="s">
        <v>1534</v>
      </c>
      <c r="C525" s="51">
        <v>1828</v>
      </c>
      <c r="D525" s="51" t="s">
        <v>1535</v>
      </c>
      <c r="E525" s="52">
        <v>106.56</v>
      </c>
      <c r="F525" s="52">
        <v>1005242.72</v>
      </c>
      <c r="G525" s="52">
        <v>1056107.4272081756</v>
      </c>
      <c r="H525" s="53">
        <v>-4.8162436791716057E-2</v>
      </c>
      <c r="I525" s="52">
        <v>-50864.707208175678</v>
      </c>
      <c r="J525" s="52">
        <v>9433.5840840840829</v>
      </c>
      <c r="K525" s="52">
        <v>9910.9180481247713</v>
      </c>
      <c r="L525" s="52">
        <v>9462.5</v>
      </c>
      <c r="M525" s="51" t="s">
        <v>6524</v>
      </c>
      <c r="N525" s="54" t="s">
        <v>6522</v>
      </c>
    </row>
    <row r="526" spans="1:14" s="51" customFormat="1" ht="16.5" customHeight="1" x14ac:dyDescent="0.25">
      <c r="A526" s="51" t="s">
        <v>1536</v>
      </c>
      <c r="B526" s="51" t="s">
        <v>1537</v>
      </c>
      <c r="C526" s="51">
        <v>1457</v>
      </c>
      <c r="D526" s="51" t="s">
        <v>1538</v>
      </c>
      <c r="E526" s="52">
        <v>758.1400000000001</v>
      </c>
      <c r="F526" s="52">
        <v>12690343.397400001</v>
      </c>
      <c r="G526" s="52">
        <v>14721118.77116177</v>
      </c>
      <c r="H526" s="53">
        <v>-0.1379497988794165</v>
      </c>
      <c r="I526" s="52">
        <v>-2030775.3737617694</v>
      </c>
      <c r="J526" s="52">
        <v>16738.786236578995</v>
      </c>
      <c r="K526" s="52">
        <v>19417.414687474302</v>
      </c>
      <c r="L526" s="52">
        <v>16428.98</v>
      </c>
      <c r="M526" s="51" t="s">
        <v>6524</v>
      </c>
      <c r="N526" s="54" t="s">
        <v>6522</v>
      </c>
    </row>
    <row r="527" spans="1:14" s="51" customFormat="1" ht="16.5" customHeight="1" x14ac:dyDescent="0.25">
      <c r="A527" s="51" t="s">
        <v>2027</v>
      </c>
      <c r="B527" s="51" t="s">
        <v>1537</v>
      </c>
      <c r="C527" s="51">
        <v>1829</v>
      </c>
      <c r="D527" s="51" t="s">
        <v>1538</v>
      </c>
      <c r="E527" s="52">
        <v>29.07</v>
      </c>
      <c r="F527" s="52">
        <v>306625.64199999999</v>
      </c>
      <c r="G527" s="52">
        <v>365928.66840302496</v>
      </c>
      <c r="H527" s="53">
        <v>-0.16206171181348938</v>
      </c>
      <c r="I527" s="52">
        <v>-59303.026403024967</v>
      </c>
      <c r="J527" s="52">
        <v>10547.837702098383</v>
      </c>
      <c r="K527" s="52">
        <v>12587.845490300137</v>
      </c>
      <c r="L527" s="52">
        <v>10388.6</v>
      </c>
      <c r="M527" s="51" t="s">
        <v>6524</v>
      </c>
      <c r="N527" s="54" t="s">
        <v>6527</v>
      </c>
    </row>
    <row r="528" spans="1:14" s="51" customFormat="1" ht="16.5" customHeight="1" x14ac:dyDescent="0.25">
      <c r="A528" s="51" t="s">
        <v>1697</v>
      </c>
      <c r="B528" s="51" t="s">
        <v>1698</v>
      </c>
      <c r="C528" s="51">
        <v>1523</v>
      </c>
      <c r="D528" s="51" t="s">
        <v>1699</v>
      </c>
      <c r="E528" s="52">
        <v>439.21</v>
      </c>
      <c r="F528" s="52">
        <v>943115.63300000015</v>
      </c>
      <c r="G528" s="52">
        <v>1223921.3432839459</v>
      </c>
      <c r="H528" s="53">
        <v>-0.22943117368188559</v>
      </c>
      <c r="I528" s="52">
        <v>-280805.71028394578</v>
      </c>
      <c r="J528" s="52">
        <v>2147.3000000000006</v>
      </c>
      <c r="K528" s="52">
        <v>2786.6427068690286</v>
      </c>
      <c r="L528" s="52">
        <v>2147.3000000000002</v>
      </c>
      <c r="M528" s="51" t="s">
        <v>6524</v>
      </c>
      <c r="N528" s="54" t="s">
        <v>6522</v>
      </c>
    </row>
    <row r="529" spans="1:14" s="51" customFormat="1" ht="16.5" customHeight="1" x14ac:dyDescent="0.25">
      <c r="A529" s="51" t="s">
        <v>1539</v>
      </c>
      <c r="B529" s="51" t="s">
        <v>1540</v>
      </c>
      <c r="C529" s="51">
        <v>1458</v>
      </c>
      <c r="D529" s="51" t="s">
        <v>1541</v>
      </c>
      <c r="E529" s="52">
        <v>19.73</v>
      </c>
      <c r="F529" s="52">
        <v>106309.186</v>
      </c>
      <c r="G529" s="52">
        <v>112557.98131685432</v>
      </c>
      <c r="H529" s="53">
        <v>-5.5516234777378992E-2</v>
      </c>
      <c r="I529" s="52">
        <v>-6248.7953168543172</v>
      </c>
      <c r="J529" s="52">
        <v>5388.2</v>
      </c>
      <c r="K529" s="52">
        <v>5704.9154240676289</v>
      </c>
      <c r="L529" s="52">
        <v>5388.2</v>
      </c>
      <c r="M529" s="51" t="s">
        <v>6525</v>
      </c>
      <c r="N529" s="54" t="s">
        <v>6531</v>
      </c>
    </row>
    <row r="530" spans="1:14" s="51" customFormat="1" ht="16.5" customHeight="1" x14ac:dyDescent="0.25">
      <c r="A530" s="51" t="s">
        <v>1542</v>
      </c>
      <c r="B530" s="51" t="s">
        <v>1543</v>
      </c>
      <c r="C530" s="51">
        <v>1459</v>
      </c>
      <c r="D530" s="51" t="s">
        <v>1544</v>
      </c>
      <c r="E530" s="52">
        <v>59.13</v>
      </c>
      <c r="F530" s="52">
        <v>705699.90759999992</v>
      </c>
      <c r="G530" s="52">
        <v>547133.81405152031</v>
      </c>
      <c r="H530" s="53">
        <v>0.28981227165307022</v>
      </c>
      <c r="I530" s="52">
        <v>158566.09354847961</v>
      </c>
      <c r="J530" s="52">
        <v>11934.71854557754</v>
      </c>
      <c r="K530" s="52">
        <v>9253.0663631239695</v>
      </c>
      <c r="L530" s="52">
        <v>12854.89</v>
      </c>
      <c r="M530" s="51" t="s">
        <v>6521</v>
      </c>
      <c r="N530" s="54" t="s">
        <v>6522</v>
      </c>
    </row>
    <row r="531" spans="1:14" s="51" customFormat="1" ht="16.5" customHeight="1" x14ac:dyDescent="0.25">
      <c r="A531" s="51" t="s">
        <v>1545</v>
      </c>
      <c r="B531" s="51" t="s">
        <v>1546</v>
      </c>
      <c r="C531" s="51">
        <v>1460</v>
      </c>
      <c r="D531" s="51" t="s">
        <v>1547</v>
      </c>
      <c r="E531" s="52">
        <v>44.120000000000005</v>
      </c>
      <c r="F531" s="52">
        <v>703213.19680000003</v>
      </c>
      <c r="G531" s="52">
        <v>552397.89402808237</v>
      </c>
      <c r="H531" s="53">
        <v>0.27301932973019372</v>
      </c>
      <c r="I531" s="52">
        <v>150815.30277191766</v>
      </c>
      <c r="J531" s="52">
        <v>15938.649066183136</v>
      </c>
      <c r="K531" s="52">
        <v>12520.351179240306</v>
      </c>
      <c r="L531" s="52">
        <v>14968.39</v>
      </c>
      <c r="M531" s="51" t="s">
        <v>6521</v>
      </c>
      <c r="N531" s="54" t="s">
        <v>6522</v>
      </c>
    </row>
    <row r="532" spans="1:14" s="51" customFormat="1" ht="16.5" customHeight="1" x14ac:dyDescent="0.25">
      <c r="A532" s="51" t="s">
        <v>1548</v>
      </c>
      <c r="B532" s="51" t="s">
        <v>1549</v>
      </c>
      <c r="C532" s="51">
        <v>1461</v>
      </c>
      <c r="D532" s="51" t="s">
        <v>1550</v>
      </c>
      <c r="E532" s="52">
        <v>50.17</v>
      </c>
      <c r="F532" s="52">
        <v>887165.20330000005</v>
      </c>
      <c r="G532" s="52">
        <v>817269.00346672023</v>
      </c>
      <c r="H532" s="53">
        <v>8.5524104715573035E-2</v>
      </c>
      <c r="I532" s="52">
        <v>69896.199833279825</v>
      </c>
      <c r="J532" s="52">
        <v>17683.181249750847</v>
      </c>
      <c r="K532" s="52">
        <v>16289.99408943034</v>
      </c>
      <c r="L532" s="52">
        <v>16200.28</v>
      </c>
      <c r="M532" s="51" t="s">
        <v>6525</v>
      </c>
      <c r="N532" s="54" t="s">
        <v>6526</v>
      </c>
    </row>
    <row r="533" spans="1:14" s="51" customFormat="1" ht="16.5" customHeight="1" x14ac:dyDescent="0.25">
      <c r="A533" s="51" t="s">
        <v>1551</v>
      </c>
      <c r="B533" s="51" t="s">
        <v>1552</v>
      </c>
      <c r="C533" s="51">
        <v>1462</v>
      </c>
      <c r="D533" s="51" t="s">
        <v>1553</v>
      </c>
      <c r="E533" s="52">
        <v>4903.7899999999991</v>
      </c>
      <c r="F533" s="52">
        <v>32832827.149099994</v>
      </c>
      <c r="G533" s="52">
        <v>33431369.848657448</v>
      </c>
      <c r="H533" s="53">
        <v>-1.7903624717354849E-2</v>
      </c>
      <c r="I533" s="52">
        <v>-598542.69955745339</v>
      </c>
      <c r="J533" s="52">
        <v>6695.3982835928946</v>
      </c>
      <c r="K533" s="52">
        <v>6817.4554474513498</v>
      </c>
      <c r="L533" s="52">
        <v>6689.9</v>
      </c>
      <c r="M533" s="51" t="s">
        <v>6523</v>
      </c>
      <c r="N533" s="54" t="s">
        <v>6522</v>
      </c>
    </row>
    <row r="534" spans="1:14" s="51" customFormat="1" ht="16.5" customHeight="1" x14ac:dyDescent="0.25">
      <c r="A534" s="51" t="s">
        <v>1554</v>
      </c>
      <c r="B534" s="51" t="s">
        <v>1555</v>
      </c>
      <c r="C534" s="51">
        <v>1463</v>
      </c>
      <c r="D534" s="51" t="s">
        <v>1556</v>
      </c>
      <c r="E534" s="52">
        <v>4164</v>
      </c>
      <c r="F534" s="52">
        <v>36810294.998099998</v>
      </c>
      <c r="G534" s="52">
        <v>36904229.590259582</v>
      </c>
      <c r="H534" s="53">
        <v>-2.5453611470154236E-3</v>
      </c>
      <c r="I534" s="52">
        <v>-93934.592159584165</v>
      </c>
      <c r="J534" s="52">
        <v>8840.1284817723335</v>
      </c>
      <c r="K534" s="52">
        <v>8862.6872214840496</v>
      </c>
      <c r="L534" s="52">
        <v>8898.1299999999992</v>
      </c>
      <c r="M534" s="51" t="s">
        <v>6523</v>
      </c>
      <c r="N534" s="54" t="s">
        <v>6522</v>
      </c>
    </row>
    <row r="535" spans="1:14" s="51" customFormat="1" ht="16.5" customHeight="1" x14ac:dyDescent="0.25">
      <c r="A535" s="51" t="s">
        <v>1557</v>
      </c>
      <c r="B535" s="51" t="s">
        <v>1558</v>
      </c>
      <c r="C535" s="51">
        <v>1464</v>
      </c>
      <c r="D535" s="51" t="s">
        <v>1559</v>
      </c>
      <c r="E535" s="52">
        <v>3266.95</v>
      </c>
      <c r="F535" s="52">
        <v>41398378.589599989</v>
      </c>
      <c r="G535" s="52">
        <v>39948603.563162513</v>
      </c>
      <c r="H535" s="53">
        <v>3.6291006371355294E-2</v>
      </c>
      <c r="I535" s="52">
        <v>1449775.0264374763</v>
      </c>
      <c r="J535" s="52">
        <v>12671.873946525044</v>
      </c>
      <c r="K535" s="52">
        <v>12228.103755234244</v>
      </c>
      <c r="L535" s="52">
        <v>12716.22</v>
      </c>
      <c r="M535" s="51" t="s">
        <v>6523</v>
      </c>
      <c r="N535" s="54" t="s">
        <v>6522</v>
      </c>
    </row>
    <row r="536" spans="1:14" s="51" customFormat="1" ht="16.5" customHeight="1" x14ac:dyDescent="0.25">
      <c r="A536" s="51" t="s">
        <v>1560</v>
      </c>
      <c r="B536" s="51" t="s">
        <v>1561</v>
      </c>
      <c r="C536" s="51">
        <v>1465</v>
      </c>
      <c r="D536" s="51" t="s">
        <v>1562</v>
      </c>
      <c r="E536" s="52">
        <v>2289.0299999999997</v>
      </c>
      <c r="F536" s="52">
        <v>42448495.420899987</v>
      </c>
      <c r="G536" s="52">
        <v>46551888.303389475</v>
      </c>
      <c r="H536" s="53">
        <v>-8.8146647365767938E-2</v>
      </c>
      <c r="I536" s="52">
        <v>-4103392.8824894875</v>
      </c>
      <c r="J536" s="52">
        <v>18544.315898393641</v>
      </c>
      <c r="K536" s="52">
        <v>20336.94984486419</v>
      </c>
      <c r="L536" s="52">
        <v>19200.07</v>
      </c>
      <c r="M536" s="51" t="s">
        <v>6521</v>
      </c>
      <c r="N536" s="54" t="s">
        <v>6522</v>
      </c>
    </row>
    <row r="537" spans="1:14" s="51" customFormat="1" ht="16.5" customHeight="1" x14ac:dyDescent="0.25">
      <c r="A537" s="51" t="s">
        <v>1563</v>
      </c>
      <c r="B537" s="51" t="s">
        <v>1564</v>
      </c>
      <c r="C537" s="51">
        <v>1466</v>
      </c>
      <c r="D537" s="51" t="s">
        <v>1565</v>
      </c>
      <c r="E537" s="52">
        <v>3031.01</v>
      </c>
      <c r="F537" s="52">
        <v>14148194.429799998</v>
      </c>
      <c r="G537" s="52">
        <v>15489144.978418916</v>
      </c>
      <c r="H537" s="53">
        <v>-8.6573568165787651E-2</v>
      </c>
      <c r="I537" s="52">
        <v>-1340950.5486189183</v>
      </c>
      <c r="J537" s="52">
        <v>4667.8151605570411</v>
      </c>
      <c r="K537" s="52">
        <v>5110.225627239407</v>
      </c>
      <c r="L537" s="52">
        <v>4638.74</v>
      </c>
      <c r="M537" s="51" t="s">
        <v>6523</v>
      </c>
      <c r="N537" s="54" t="s">
        <v>6522</v>
      </c>
    </row>
    <row r="538" spans="1:14" s="51" customFormat="1" ht="16.5" customHeight="1" x14ac:dyDescent="0.25">
      <c r="A538" s="51" t="s">
        <v>1566</v>
      </c>
      <c r="B538" s="51" t="s">
        <v>1567</v>
      </c>
      <c r="C538" s="51">
        <v>1467</v>
      </c>
      <c r="D538" s="51" t="s">
        <v>1568</v>
      </c>
      <c r="E538" s="52">
        <v>2219.88</v>
      </c>
      <c r="F538" s="52">
        <v>15391892.625700001</v>
      </c>
      <c r="G538" s="52">
        <v>15468124.085010815</v>
      </c>
      <c r="H538" s="53">
        <v>-4.9282937537775684E-3</v>
      </c>
      <c r="I538" s="52">
        <v>-76231.459310814738</v>
      </c>
      <c r="J538" s="52">
        <v>6933.6597589509347</v>
      </c>
      <c r="K538" s="52">
        <v>6968.0001103711975</v>
      </c>
      <c r="L538" s="52">
        <v>7219.93</v>
      </c>
      <c r="M538" s="51" t="s">
        <v>6523</v>
      </c>
      <c r="N538" s="54" t="s">
        <v>6522</v>
      </c>
    </row>
    <row r="539" spans="1:14" s="51" customFormat="1" ht="16.5" customHeight="1" x14ac:dyDescent="0.25">
      <c r="A539" s="51" t="s">
        <v>1569</v>
      </c>
      <c r="B539" s="51" t="s">
        <v>1570</v>
      </c>
      <c r="C539" s="51">
        <v>1468</v>
      </c>
      <c r="D539" s="51" t="s">
        <v>1571</v>
      </c>
      <c r="E539" s="52">
        <v>1505.45</v>
      </c>
      <c r="F539" s="52">
        <v>15117547.564200001</v>
      </c>
      <c r="G539" s="52">
        <v>15070958.112183727</v>
      </c>
      <c r="H539" s="53">
        <v>3.0913397588576697E-3</v>
      </c>
      <c r="I539" s="52">
        <v>46589.452016273513</v>
      </c>
      <c r="J539" s="52">
        <v>10041.879547112159</v>
      </c>
      <c r="K539" s="52">
        <v>10010.932353903303</v>
      </c>
      <c r="L539" s="52">
        <v>10062.98</v>
      </c>
      <c r="M539" s="51" t="s">
        <v>6521</v>
      </c>
      <c r="N539" s="54" t="s">
        <v>6522</v>
      </c>
    </row>
    <row r="540" spans="1:14" s="51" customFormat="1" ht="16.5" customHeight="1" x14ac:dyDescent="0.25">
      <c r="A540" s="51" t="s">
        <v>1572</v>
      </c>
      <c r="B540" s="51" t="s">
        <v>1573</v>
      </c>
      <c r="C540" s="51">
        <v>1469</v>
      </c>
      <c r="D540" s="51" t="s">
        <v>1574</v>
      </c>
      <c r="E540" s="52">
        <v>818.38</v>
      </c>
      <c r="F540" s="52">
        <v>14799888.095000003</v>
      </c>
      <c r="G540" s="52">
        <v>14432462.646375149</v>
      </c>
      <c r="H540" s="53">
        <v>2.5458264305096678E-2</v>
      </c>
      <c r="I540" s="52">
        <v>367425.44862485304</v>
      </c>
      <c r="J540" s="52">
        <v>18084.371679415435</v>
      </c>
      <c r="K540" s="52">
        <v>17635.404880831826</v>
      </c>
      <c r="L540" s="52">
        <v>17972.23</v>
      </c>
      <c r="M540" s="51" t="s">
        <v>6521</v>
      </c>
      <c r="N540" s="54" t="s">
        <v>6522</v>
      </c>
    </row>
    <row r="541" spans="1:14" s="51" customFormat="1" ht="16.5" customHeight="1" x14ac:dyDescent="0.25">
      <c r="A541" s="51" t="s">
        <v>1575</v>
      </c>
      <c r="B541" s="51" t="s">
        <v>1576</v>
      </c>
      <c r="C541" s="51">
        <v>1471</v>
      </c>
      <c r="D541" s="51" t="s">
        <v>1577</v>
      </c>
      <c r="E541" s="52">
        <v>181.3</v>
      </c>
      <c r="F541" s="52">
        <v>993914.04900000012</v>
      </c>
      <c r="G541" s="52">
        <v>979598.27245421859</v>
      </c>
      <c r="H541" s="53">
        <v>1.4613925879958689E-2</v>
      </c>
      <c r="I541" s="52">
        <v>14315.776545781526</v>
      </c>
      <c r="J541" s="52">
        <v>5482.1514009928296</v>
      </c>
      <c r="K541" s="52">
        <v>5403.1895888263571</v>
      </c>
      <c r="L541" s="52">
        <v>5425.91</v>
      </c>
      <c r="M541" s="51" t="s">
        <v>6524</v>
      </c>
      <c r="N541" s="54" t="s">
        <v>6530</v>
      </c>
    </row>
    <row r="542" spans="1:14" s="51" customFormat="1" ht="16.5" customHeight="1" x14ac:dyDescent="0.25">
      <c r="A542" s="51" t="s">
        <v>1578</v>
      </c>
      <c r="B542" s="51" t="s">
        <v>1579</v>
      </c>
      <c r="C542" s="51">
        <v>1472</v>
      </c>
      <c r="D542" s="51" t="s">
        <v>1580</v>
      </c>
      <c r="E542" s="52">
        <v>418.78000000000003</v>
      </c>
      <c r="F542" s="52">
        <v>2997167.5618000007</v>
      </c>
      <c r="G542" s="52">
        <v>2982367.7726217159</v>
      </c>
      <c r="H542" s="53">
        <v>4.9624292866050634E-3</v>
      </c>
      <c r="I542" s="52">
        <v>14799.789178284816</v>
      </c>
      <c r="J542" s="52">
        <v>7156.9023396532793</v>
      </c>
      <c r="K542" s="52">
        <v>7121.5620913647163</v>
      </c>
      <c r="L542" s="52">
        <v>7336.13</v>
      </c>
      <c r="M542" s="51" t="s">
        <v>6521</v>
      </c>
      <c r="N542" s="54" t="s">
        <v>6522</v>
      </c>
    </row>
    <row r="543" spans="1:14" s="51" customFormat="1" ht="16.5" customHeight="1" x14ac:dyDescent="0.25">
      <c r="A543" s="51" t="s">
        <v>1581</v>
      </c>
      <c r="B543" s="51" t="s">
        <v>1582</v>
      </c>
      <c r="C543" s="51">
        <v>1473</v>
      </c>
      <c r="D543" s="51" t="s">
        <v>1583</v>
      </c>
      <c r="E543" s="52">
        <v>1401.5200000000002</v>
      </c>
      <c r="F543" s="52">
        <v>13711165.263499999</v>
      </c>
      <c r="G543" s="52">
        <v>13774023.515813215</v>
      </c>
      <c r="H543" s="53">
        <v>-4.5635360097251443E-3</v>
      </c>
      <c r="I543" s="52">
        <v>-62858.252313215286</v>
      </c>
      <c r="J543" s="52">
        <v>9783.0678573976802</v>
      </c>
      <c r="K543" s="52">
        <v>9827.9179147020477</v>
      </c>
      <c r="L543" s="52">
        <v>9930.67</v>
      </c>
      <c r="M543" s="51" t="s">
        <v>6521</v>
      </c>
      <c r="N543" s="54" t="s">
        <v>6522</v>
      </c>
    </row>
    <row r="544" spans="1:14" s="51" customFormat="1" ht="16.5" customHeight="1" x14ac:dyDescent="0.25">
      <c r="A544" s="51" t="s">
        <v>1584</v>
      </c>
      <c r="B544" s="51" t="s">
        <v>1585</v>
      </c>
      <c r="C544" s="51">
        <v>1474</v>
      </c>
      <c r="D544" s="51" t="s">
        <v>1586</v>
      </c>
      <c r="E544" s="52">
        <v>1852.82</v>
      </c>
      <c r="F544" s="52">
        <v>26266234.441799998</v>
      </c>
      <c r="G544" s="52">
        <v>28571118.587506991</v>
      </c>
      <c r="H544" s="53">
        <v>-8.0671820343597878E-2</v>
      </c>
      <c r="I544" s="52">
        <v>-2304884.1457069926</v>
      </c>
      <c r="J544" s="52">
        <v>14176.355200073402</v>
      </c>
      <c r="K544" s="52">
        <v>15420.342282308584</v>
      </c>
      <c r="L544" s="52">
        <v>14417.91</v>
      </c>
      <c r="M544" s="51" t="s">
        <v>6524</v>
      </c>
      <c r="N544" s="54" t="s">
        <v>6522</v>
      </c>
    </row>
    <row r="545" spans="1:14" s="51" customFormat="1" ht="16.5" customHeight="1" x14ac:dyDescent="0.25">
      <c r="A545" s="51" t="s">
        <v>1587</v>
      </c>
      <c r="B545" s="51" t="s">
        <v>1588</v>
      </c>
      <c r="C545" s="51">
        <v>1475</v>
      </c>
      <c r="D545" s="51" t="s">
        <v>1589</v>
      </c>
      <c r="E545" s="52">
        <v>681.17</v>
      </c>
      <c r="F545" s="52">
        <v>1565248.2558999998</v>
      </c>
      <c r="G545" s="52">
        <v>2020936.6885432624</v>
      </c>
      <c r="H545" s="53">
        <v>-0.22548377454205815</v>
      </c>
      <c r="I545" s="52">
        <v>-455688.43264326267</v>
      </c>
      <c r="J545" s="52">
        <v>2297.8819617716572</v>
      </c>
      <c r="K545" s="52">
        <v>2966.8609723611762</v>
      </c>
      <c r="L545" s="52">
        <v>2280.87</v>
      </c>
      <c r="M545" s="51" t="s">
        <v>6523</v>
      </c>
      <c r="N545" s="54" t="s">
        <v>6522</v>
      </c>
    </row>
    <row r="546" spans="1:14" s="51" customFormat="1" ht="16.5" customHeight="1" x14ac:dyDescent="0.25">
      <c r="A546" s="51" t="s">
        <v>1590</v>
      </c>
      <c r="B546" s="51" t="s">
        <v>1591</v>
      </c>
      <c r="C546" s="51">
        <v>1476</v>
      </c>
      <c r="D546" s="51" t="s">
        <v>1592</v>
      </c>
      <c r="E546" s="52">
        <v>585.04999999999995</v>
      </c>
      <c r="F546" s="52">
        <v>2854551.0318</v>
      </c>
      <c r="G546" s="52">
        <v>2853933.9853610056</v>
      </c>
      <c r="H546" s="53">
        <v>2.1620907917263565E-4</v>
      </c>
      <c r="I546" s="52">
        <v>617.04643899435177</v>
      </c>
      <c r="J546" s="52">
        <v>4879.1573913340744</v>
      </c>
      <c r="K546" s="52">
        <v>4878.1027012409295</v>
      </c>
      <c r="L546" s="52">
        <v>4854.68</v>
      </c>
      <c r="M546" s="51" t="s">
        <v>6521</v>
      </c>
      <c r="N546" s="54" t="s">
        <v>6522</v>
      </c>
    </row>
    <row r="547" spans="1:14" s="51" customFormat="1" ht="16.5" customHeight="1" x14ac:dyDescent="0.25">
      <c r="A547" s="51" t="s">
        <v>1593</v>
      </c>
      <c r="B547" s="51" t="s">
        <v>1594</v>
      </c>
      <c r="C547" s="51">
        <v>1477</v>
      </c>
      <c r="D547" s="51" t="s">
        <v>1595</v>
      </c>
      <c r="E547" s="52">
        <v>1184.07</v>
      </c>
      <c r="F547" s="52">
        <v>8809704.9206000008</v>
      </c>
      <c r="G547" s="52">
        <v>8779436.4293629956</v>
      </c>
      <c r="H547" s="53">
        <v>3.4476576578164053E-3</v>
      </c>
      <c r="I547" s="52">
        <v>30268.491237005219</v>
      </c>
      <c r="J547" s="52">
        <v>7440.189279856766</v>
      </c>
      <c r="K547" s="52">
        <v>7414.6261871029546</v>
      </c>
      <c r="L547" s="52">
        <v>7380.32</v>
      </c>
      <c r="M547" s="51" t="s">
        <v>6521</v>
      </c>
      <c r="N547" s="54" t="s">
        <v>6522</v>
      </c>
    </row>
    <row r="548" spans="1:14" s="51" customFormat="1" ht="16.5" customHeight="1" x14ac:dyDescent="0.25">
      <c r="A548" s="51" t="s">
        <v>1596</v>
      </c>
      <c r="B548" s="51" t="s">
        <v>1597</v>
      </c>
      <c r="C548" s="51">
        <v>1478</v>
      </c>
      <c r="D548" s="51" t="s">
        <v>1598</v>
      </c>
      <c r="E548" s="52">
        <v>1202.28</v>
      </c>
      <c r="F548" s="52">
        <v>12442912.731499998</v>
      </c>
      <c r="G548" s="52">
        <v>13041990.849319769</v>
      </c>
      <c r="H548" s="53">
        <v>-4.5934560508529843E-2</v>
      </c>
      <c r="I548" s="52">
        <v>-599078.11781977117</v>
      </c>
      <c r="J548" s="52">
        <v>10349.430025867518</v>
      </c>
      <c r="K548" s="52">
        <v>10847.715049173046</v>
      </c>
      <c r="L548" s="52">
        <v>11086.47</v>
      </c>
      <c r="M548" s="51" t="s">
        <v>6521</v>
      </c>
      <c r="N548" s="54" t="s">
        <v>6522</v>
      </c>
    </row>
    <row r="549" spans="1:14" s="51" customFormat="1" ht="16.5" customHeight="1" x14ac:dyDescent="0.25">
      <c r="A549" s="51" t="s">
        <v>1599</v>
      </c>
      <c r="B549" s="51" t="s">
        <v>1600</v>
      </c>
      <c r="C549" s="51">
        <v>1479</v>
      </c>
      <c r="D549" s="51" t="s">
        <v>1601</v>
      </c>
      <c r="E549" s="52">
        <v>2033.4199999999998</v>
      </c>
      <c r="F549" s="52">
        <v>6277201.0727000004</v>
      </c>
      <c r="G549" s="52">
        <v>6749666.1709037097</v>
      </c>
      <c r="H549" s="53">
        <v>-6.9998291210371266E-2</v>
      </c>
      <c r="I549" s="52">
        <v>-472465.09820370935</v>
      </c>
      <c r="J549" s="52">
        <v>3087.0164907889175</v>
      </c>
      <c r="K549" s="52">
        <v>3319.366471709588</v>
      </c>
      <c r="L549" s="52">
        <v>3071.81</v>
      </c>
      <c r="M549" s="51" t="s">
        <v>6521</v>
      </c>
      <c r="N549" s="54" t="s">
        <v>6522</v>
      </c>
    </row>
    <row r="550" spans="1:14" s="51" customFormat="1" ht="16.5" customHeight="1" x14ac:dyDescent="0.25">
      <c r="A550" s="51" t="s">
        <v>1602</v>
      </c>
      <c r="B550" s="51" t="s">
        <v>1603</v>
      </c>
      <c r="C550" s="51">
        <v>1480</v>
      </c>
      <c r="D550" s="51" t="s">
        <v>1604</v>
      </c>
      <c r="E550" s="52">
        <v>2275.8200000000002</v>
      </c>
      <c r="F550" s="52">
        <v>11788972.329500001</v>
      </c>
      <c r="G550" s="52">
        <v>11906670.869952001</v>
      </c>
      <c r="H550" s="53">
        <v>-9.8850922930125984E-3</v>
      </c>
      <c r="I550" s="52">
        <v>-117698.54045199975</v>
      </c>
      <c r="J550" s="52">
        <v>5180.0987466056195</v>
      </c>
      <c r="K550" s="52">
        <v>5231.815727936304</v>
      </c>
      <c r="L550" s="52">
        <v>5378.62</v>
      </c>
      <c r="M550" s="51" t="s">
        <v>6521</v>
      </c>
      <c r="N550" s="54" t="s">
        <v>6528</v>
      </c>
    </row>
    <row r="551" spans="1:14" s="51" customFormat="1" ht="16.5" customHeight="1" x14ac:dyDescent="0.25">
      <c r="A551" s="51" t="s">
        <v>1605</v>
      </c>
      <c r="B551" s="51" t="s">
        <v>1606</v>
      </c>
      <c r="C551" s="51">
        <v>1481</v>
      </c>
      <c r="D551" s="51" t="s">
        <v>1607</v>
      </c>
      <c r="E551" s="52">
        <v>1361.46</v>
      </c>
      <c r="F551" s="52">
        <v>9814688.9005999994</v>
      </c>
      <c r="G551" s="52">
        <v>9738873.9345433563</v>
      </c>
      <c r="H551" s="53">
        <v>7.7847774358934529E-3</v>
      </c>
      <c r="I551" s="52">
        <v>75814.966056643054</v>
      </c>
      <c r="J551" s="52">
        <v>7208.9440017334327</v>
      </c>
      <c r="K551" s="52">
        <v>7153.2574842766999</v>
      </c>
      <c r="L551" s="52">
        <v>7501.7</v>
      </c>
      <c r="M551" s="51" t="s">
        <v>6521</v>
      </c>
      <c r="N551" s="54" t="s">
        <v>6522</v>
      </c>
    </row>
    <row r="552" spans="1:14" s="51" customFormat="1" ht="16.5" customHeight="1" x14ac:dyDescent="0.25">
      <c r="A552" s="51" t="s">
        <v>1608</v>
      </c>
      <c r="B552" s="51" t="s">
        <v>1609</v>
      </c>
      <c r="C552" s="51">
        <v>1482</v>
      </c>
      <c r="D552" s="51" t="s">
        <v>1610</v>
      </c>
      <c r="E552" s="52">
        <v>410.58</v>
      </c>
      <c r="F552" s="52">
        <v>5861069.5490000006</v>
      </c>
      <c r="G552" s="52">
        <v>5465672.314775859</v>
      </c>
      <c r="H552" s="53">
        <v>7.2341920893286504E-2</v>
      </c>
      <c r="I552" s="52">
        <v>395397.23422414158</v>
      </c>
      <c r="J552" s="52">
        <v>14275.097542500855</v>
      </c>
      <c r="K552" s="52">
        <v>13312.076367031661</v>
      </c>
      <c r="L552" s="52">
        <v>14767.51</v>
      </c>
      <c r="M552" s="51" t="s">
        <v>6524</v>
      </c>
      <c r="N552" s="54" t="s">
        <v>6527</v>
      </c>
    </row>
    <row r="553" spans="1:14" s="51" customFormat="1" ht="16.5" customHeight="1" x14ac:dyDescent="0.25">
      <c r="A553" s="51" t="s">
        <v>1611</v>
      </c>
      <c r="B553" s="51" t="s">
        <v>1612</v>
      </c>
      <c r="C553" s="51">
        <v>1484</v>
      </c>
      <c r="D553" s="51" t="s">
        <v>1613</v>
      </c>
      <c r="E553" s="52">
        <v>13612.960000000001</v>
      </c>
      <c r="F553" s="52">
        <v>31592311.632800002</v>
      </c>
      <c r="G553" s="52">
        <v>33207413.845091362</v>
      </c>
      <c r="H553" s="53">
        <v>-4.8636795982536341E-2</v>
      </c>
      <c r="I553" s="52">
        <v>-1615102.2122913599</v>
      </c>
      <c r="J553" s="52">
        <v>2320.7525499817821</v>
      </c>
      <c r="K553" s="52">
        <v>2439.3970044054608</v>
      </c>
      <c r="L553" s="52">
        <v>2311.77</v>
      </c>
      <c r="M553" s="51" t="s">
        <v>6521</v>
      </c>
      <c r="N553" s="54" t="s">
        <v>6522</v>
      </c>
    </row>
    <row r="554" spans="1:14" s="51" customFormat="1" ht="16.5" customHeight="1" x14ac:dyDescent="0.25">
      <c r="A554" s="51" t="s">
        <v>1614</v>
      </c>
      <c r="B554" s="51" t="s">
        <v>1615</v>
      </c>
      <c r="C554" s="51">
        <v>1485</v>
      </c>
      <c r="D554" s="51" t="s">
        <v>1616</v>
      </c>
      <c r="E554" s="52">
        <v>6553.7100000000009</v>
      </c>
      <c r="F554" s="52">
        <v>26115423.804899998</v>
      </c>
      <c r="G554" s="52">
        <v>26022461.972028267</v>
      </c>
      <c r="H554" s="53">
        <v>3.5723688623949812E-3</v>
      </c>
      <c r="I554" s="52">
        <v>92961.832871731371</v>
      </c>
      <c r="J554" s="52">
        <v>3984.8305471099566</v>
      </c>
      <c r="K554" s="52">
        <v>3970.6459352074266</v>
      </c>
      <c r="L554" s="52">
        <v>3975.48</v>
      </c>
      <c r="M554" s="51" t="s">
        <v>6521</v>
      </c>
      <c r="N554" s="54" t="s">
        <v>6522</v>
      </c>
    </row>
    <row r="555" spans="1:14" s="51" customFormat="1" ht="16.5" customHeight="1" x14ac:dyDescent="0.25">
      <c r="A555" s="51" t="s">
        <v>1617</v>
      </c>
      <c r="B555" s="51" t="s">
        <v>1618</v>
      </c>
      <c r="C555" s="51">
        <v>1486</v>
      </c>
      <c r="D555" s="51" t="s">
        <v>1619</v>
      </c>
      <c r="E555" s="52">
        <v>2311.4099999999994</v>
      </c>
      <c r="F555" s="52">
        <v>13627014.483299999</v>
      </c>
      <c r="G555" s="52">
        <v>13591016.619276945</v>
      </c>
      <c r="H555" s="53">
        <v>2.6486513136916301E-3</v>
      </c>
      <c r="I555" s="52">
        <v>35997.864023054019</v>
      </c>
      <c r="J555" s="52">
        <v>5895.5418914428865</v>
      </c>
      <c r="K555" s="52">
        <v>5879.9679067222814</v>
      </c>
      <c r="L555" s="52">
        <v>5865.62</v>
      </c>
      <c r="M555" s="51" t="s">
        <v>6521</v>
      </c>
      <c r="N555" s="54" t="s">
        <v>6522</v>
      </c>
    </row>
    <row r="556" spans="1:14" s="51" customFormat="1" ht="16.5" customHeight="1" x14ac:dyDescent="0.25">
      <c r="A556" s="51" t="s">
        <v>1620</v>
      </c>
      <c r="B556" s="51" t="s">
        <v>1621</v>
      </c>
      <c r="C556" s="51">
        <v>1487</v>
      </c>
      <c r="D556" s="51" t="s">
        <v>1622</v>
      </c>
      <c r="E556" s="52">
        <v>392.3</v>
      </c>
      <c r="F556" s="52">
        <v>3579147.5710000009</v>
      </c>
      <c r="G556" s="52">
        <v>3549667.5340180071</v>
      </c>
      <c r="H556" s="53">
        <v>8.3050135539382008E-3</v>
      </c>
      <c r="I556" s="52">
        <v>29480.036981993821</v>
      </c>
      <c r="J556" s="52">
        <v>9123.4962299260787</v>
      </c>
      <c r="K556" s="52">
        <v>9048.3495641550016</v>
      </c>
      <c r="L556" s="52">
        <v>10044.120000000001</v>
      </c>
      <c r="M556" s="51" t="s">
        <v>6524</v>
      </c>
      <c r="N556" s="54" t="s">
        <v>6522</v>
      </c>
    </row>
    <row r="557" spans="1:14" s="51" customFormat="1" ht="16.5" customHeight="1" x14ac:dyDescent="0.25">
      <c r="A557" s="51" t="s">
        <v>1623</v>
      </c>
      <c r="B557" s="51" t="s">
        <v>1624</v>
      </c>
      <c r="C557" s="51">
        <v>1488</v>
      </c>
      <c r="D557" s="51" t="s">
        <v>1625</v>
      </c>
      <c r="E557" s="52">
        <v>791.1</v>
      </c>
      <c r="F557" s="52">
        <v>905556.34800000011</v>
      </c>
      <c r="G557" s="52">
        <v>887377.06804916845</v>
      </c>
      <c r="H557" s="53">
        <v>2.0486533408844432E-2</v>
      </c>
      <c r="I557" s="52">
        <v>18179.279950831668</v>
      </c>
      <c r="J557" s="52">
        <v>1144.68</v>
      </c>
      <c r="K557" s="52">
        <v>1121.700250346566</v>
      </c>
      <c r="L557" s="52">
        <v>1144.68</v>
      </c>
      <c r="M557" s="51" t="s">
        <v>6521</v>
      </c>
      <c r="N557" s="54" t="s">
        <v>6528</v>
      </c>
    </row>
    <row r="558" spans="1:14" s="51" customFormat="1" ht="16.5" customHeight="1" x14ac:dyDescent="0.25">
      <c r="A558" s="51" t="s">
        <v>1626</v>
      </c>
      <c r="B558" s="51" t="s">
        <v>1627</v>
      </c>
      <c r="C558" s="51">
        <v>1489</v>
      </c>
      <c r="D558" s="51" t="s">
        <v>1628</v>
      </c>
      <c r="E558" s="52">
        <v>5470.65</v>
      </c>
      <c r="F558" s="52">
        <v>7122624.7819765722</v>
      </c>
      <c r="G558" s="52">
        <v>9190271.4364565331</v>
      </c>
      <c r="H558" s="53">
        <v>-0.22498210948132535</v>
      </c>
      <c r="I558" s="52">
        <v>-2067646.6544799609</v>
      </c>
      <c r="J558" s="52">
        <v>1301.9704755333594</v>
      </c>
      <c r="K558" s="52">
        <v>1679.9231236610885</v>
      </c>
      <c r="L558" s="52">
        <v>1310.96</v>
      </c>
      <c r="M558" s="51" t="s">
        <v>6524</v>
      </c>
      <c r="N558" s="54" t="s">
        <v>6522</v>
      </c>
    </row>
    <row r="559" spans="1:14" s="51" customFormat="1" ht="16.5" customHeight="1" x14ac:dyDescent="0.25">
      <c r="A559" s="51" t="s">
        <v>1629</v>
      </c>
      <c r="B559" s="51" t="s">
        <v>1630</v>
      </c>
      <c r="C559" s="51">
        <v>1490</v>
      </c>
      <c r="D559" s="51" t="s">
        <v>1631</v>
      </c>
      <c r="E559" s="52">
        <v>188.13</v>
      </c>
      <c r="F559" s="52">
        <v>579244.2984376091</v>
      </c>
      <c r="G559" s="52">
        <v>637812.90356375929</v>
      </c>
      <c r="H559" s="53">
        <v>-9.1827250278098793E-2</v>
      </c>
      <c r="I559" s="52">
        <v>-58568.605126150185</v>
      </c>
      <c r="J559" s="52">
        <v>3078.9576273726102</v>
      </c>
      <c r="K559" s="52">
        <v>3390.277486651567</v>
      </c>
      <c r="L559" s="52">
        <v>3094.33</v>
      </c>
      <c r="M559" s="51" t="s">
        <v>6524</v>
      </c>
      <c r="N559" s="54" t="s">
        <v>6522</v>
      </c>
    </row>
    <row r="560" spans="1:14" s="51" customFormat="1" ht="16.5" customHeight="1" x14ac:dyDescent="0.25">
      <c r="A560" s="51" t="s">
        <v>1632</v>
      </c>
      <c r="B560" s="51" t="s">
        <v>1633</v>
      </c>
      <c r="C560" s="51">
        <v>1493</v>
      </c>
      <c r="D560" s="51" t="s">
        <v>1634</v>
      </c>
      <c r="E560" s="52">
        <v>28268.469999999998</v>
      </c>
      <c r="F560" s="52">
        <v>36765118.060584083</v>
      </c>
      <c r="G560" s="52">
        <v>43582041.908460014</v>
      </c>
      <c r="H560" s="53">
        <v>-0.15641588942056084</v>
      </c>
      <c r="I560" s="52">
        <v>-6816923.8478759304</v>
      </c>
      <c r="J560" s="52">
        <v>1300.569788905593</v>
      </c>
      <c r="K560" s="52">
        <v>1541.719163027218</v>
      </c>
      <c r="L560" s="52">
        <v>1310.96</v>
      </c>
      <c r="M560" s="51" t="s">
        <v>6524</v>
      </c>
      <c r="N560" s="54" t="s">
        <v>6522</v>
      </c>
    </row>
    <row r="561" spans="1:14" s="51" customFormat="1" ht="16.5" customHeight="1" x14ac:dyDescent="0.25">
      <c r="A561" s="51" t="s">
        <v>1635</v>
      </c>
      <c r="B561" s="51" t="s">
        <v>1636</v>
      </c>
      <c r="C561" s="51">
        <v>1494</v>
      </c>
      <c r="D561" s="51" t="s">
        <v>1637</v>
      </c>
      <c r="E561" s="52">
        <v>1223.93</v>
      </c>
      <c r="F561" s="52">
        <v>2849307.1902000001</v>
      </c>
      <c r="G561" s="52">
        <v>4565764.6030135015</v>
      </c>
      <c r="H561" s="53">
        <v>-0.3759408471651392</v>
      </c>
      <c r="I561" s="52">
        <v>-1716457.4128135014</v>
      </c>
      <c r="J561" s="52">
        <v>2327.9984886390562</v>
      </c>
      <c r="K561" s="52">
        <v>3730.4131796863394</v>
      </c>
      <c r="L561" s="52">
        <v>2287.1799999999998</v>
      </c>
      <c r="M561" s="51" t="s">
        <v>6523</v>
      </c>
      <c r="N561" s="54" t="s">
        <v>6527</v>
      </c>
    </row>
    <row r="562" spans="1:14" s="51" customFormat="1" ht="16.5" customHeight="1" x14ac:dyDescent="0.25">
      <c r="A562" s="51" t="s">
        <v>1638</v>
      </c>
      <c r="B562" s="51" t="s">
        <v>1639</v>
      </c>
      <c r="C562" s="51">
        <v>1495</v>
      </c>
      <c r="D562" s="51" t="s">
        <v>1640</v>
      </c>
      <c r="E562" s="52">
        <v>857.15</v>
      </c>
      <c r="F562" s="52">
        <v>5120307.2765000006</v>
      </c>
      <c r="G562" s="52">
        <v>5988502.3745017676</v>
      </c>
      <c r="H562" s="53">
        <v>-0.14497699820549859</v>
      </c>
      <c r="I562" s="52">
        <v>-868195.09800176695</v>
      </c>
      <c r="J562" s="52">
        <v>5973.642042232982</v>
      </c>
      <c r="K562" s="52">
        <v>6986.5278825197083</v>
      </c>
      <c r="L562" s="52">
        <v>5932.05</v>
      </c>
      <c r="M562" s="51" t="s">
        <v>6524</v>
      </c>
      <c r="N562" s="54" t="s">
        <v>6528</v>
      </c>
    </row>
    <row r="563" spans="1:14" s="51" customFormat="1" ht="16.5" customHeight="1" x14ac:dyDescent="0.25">
      <c r="A563" s="51" t="s">
        <v>1641</v>
      </c>
      <c r="B563" s="51" t="s">
        <v>1642</v>
      </c>
      <c r="C563" s="51">
        <v>1496</v>
      </c>
      <c r="D563" s="51" t="s">
        <v>1643</v>
      </c>
      <c r="E563" s="52">
        <v>851.27</v>
      </c>
      <c r="F563" s="52">
        <v>8711755.6405999977</v>
      </c>
      <c r="G563" s="52">
        <v>8890657.6071460899</v>
      </c>
      <c r="H563" s="53">
        <v>-2.0122467251724507E-2</v>
      </c>
      <c r="I563" s="52">
        <v>-178901.96654609218</v>
      </c>
      <c r="J563" s="52">
        <v>10233.833731483546</v>
      </c>
      <c r="K563" s="52">
        <v>10443.992631181753</v>
      </c>
      <c r="L563" s="52">
        <v>11403.74</v>
      </c>
      <c r="M563" s="51" t="s">
        <v>6521</v>
      </c>
      <c r="N563" s="54" t="s">
        <v>6522</v>
      </c>
    </row>
    <row r="564" spans="1:14" s="51" customFormat="1" ht="16.5" customHeight="1" x14ac:dyDescent="0.25">
      <c r="A564" s="51" t="s">
        <v>1644</v>
      </c>
      <c r="B564" s="51" t="s">
        <v>1645</v>
      </c>
      <c r="C564" s="51">
        <v>1497</v>
      </c>
      <c r="D564" s="51" t="s">
        <v>1646</v>
      </c>
      <c r="E564" s="52">
        <v>724.4799999999999</v>
      </c>
      <c r="F564" s="52">
        <v>14416307.8532</v>
      </c>
      <c r="G564" s="52">
        <v>15966034.936739711</v>
      </c>
      <c r="H564" s="53">
        <v>-9.7063991760008461E-2</v>
      </c>
      <c r="I564" s="52">
        <v>-1549727.0835397113</v>
      </c>
      <c r="J564" s="52">
        <v>19898.834823873676</v>
      </c>
      <c r="K564" s="52">
        <v>22037.923664890284</v>
      </c>
      <c r="L564" s="52">
        <v>19877.96</v>
      </c>
      <c r="M564" s="51" t="s">
        <v>6521</v>
      </c>
      <c r="N564" s="54" t="s">
        <v>6522</v>
      </c>
    </row>
    <row r="565" spans="1:14" s="51" customFormat="1" ht="16.5" customHeight="1" x14ac:dyDescent="0.25">
      <c r="A565" s="51" t="s">
        <v>1647</v>
      </c>
      <c r="B565" s="51" t="s">
        <v>1648</v>
      </c>
      <c r="C565" s="51">
        <v>1498</v>
      </c>
      <c r="D565" s="51" t="s">
        <v>1649</v>
      </c>
      <c r="E565" s="52">
        <v>570.33999999999992</v>
      </c>
      <c r="F565" s="52">
        <v>1304470.2412000003</v>
      </c>
      <c r="G565" s="52">
        <v>783179.15215652576</v>
      </c>
      <c r="H565" s="53">
        <v>0.66560899585755262</v>
      </c>
      <c r="I565" s="52">
        <v>521291.08904347452</v>
      </c>
      <c r="J565" s="52">
        <v>2287.1800000000007</v>
      </c>
      <c r="K565" s="52">
        <v>1373.1794230748778</v>
      </c>
      <c r="L565" s="52">
        <v>2287.1799999999998</v>
      </c>
      <c r="M565" s="51" t="s">
        <v>6525</v>
      </c>
      <c r="N565" s="54" t="s">
        <v>6526</v>
      </c>
    </row>
    <row r="566" spans="1:14" s="51" customFormat="1" ht="16.5" customHeight="1" x14ac:dyDescent="0.25">
      <c r="A566" s="51" t="s">
        <v>1650</v>
      </c>
      <c r="B566" s="51" t="s">
        <v>1651</v>
      </c>
      <c r="C566" s="51">
        <v>1499</v>
      </c>
      <c r="D566" s="51" t="s">
        <v>1652</v>
      </c>
      <c r="E566" s="52">
        <v>5473.0099999999993</v>
      </c>
      <c r="F566" s="52">
        <v>88957209.721500009</v>
      </c>
      <c r="G566" s="52">
        <v>75056459.361063108</v>
      </c>
      <c r="H566" s="53">
        <v>0.18520391820731374</v>
      </c>
      <c r="I566" s="52">
        <v>13900750.360436901</v>
      </c>
      <c r="J566" s="52">
        <v>16253.799960442248</v>
      </c>
      <c r="K566" s="52">
        <v>13713.926954466211</v>
      </c>
      <c r="L566" s="52">
        <v>16241.28</v>
      </c>
      <c r="M566" s="51" t="s">
        <v>6524</v>
      </c>
      <c r="N566" s="54" t="s">
        <v>6522</v>
      </c>
    </row>
    <row r="567" spans="1:14" s="51" customFormat="1" ht="16.5" customHeight="1" x14ac:dyDescent="0.25">
      <c r="A567" s="51" t="s">
        <v>1653</v>
      </c>
      <c r="B567" s="51" t="s">
        <v>1654</v>
      </c>
      <c r="C567" s="51">
        <v>1500</v>
      </c>
      <c r="D567" s="51" t="s">
        <v>1655</v>
      </c>
      <c r="E567" s="52">
        <v>3188.27</v>
      </c>
      <c r="F567" s="52">
        <v>58058514.128999993</v>
      </c>
      <c r="G567" s="52">
        <v>48160776.539356425</v>
      </c>
      <c r="H567" s="53">
        <v>0.20551449334616212</v>
      </c>
      <c r="I567" s="52">
        <v>9897737.5896435678</v>
      </c>
      <c r="J567" s="52">
        <v>18210.036831573234</v>
      </c>
      <c r="K567" s="52">
        <v>15105.614185547782</v>
      </c>
      <c r="L567" s="52">
        <v>18180.599999999999</v>
      </c>
      <c r="M567" s="51" t="s">
        <v>6521</v>
      </c>
      <c r="N567" s="54" t="s">
        <v>6522</v>
      </c>
    </row>
    <row r="568" spans="1:14" s="51" customFormat="1" ht="16.5" customHeight="1" x14ac:dyDescent="0.25">
      <c r="A568" s="51" t="s">
        <v>1656</v>
      </c>
      <c r="B568" s="51" t="s">
        <v>1657</v>
      </c>
      <c r="C568" s="51">
        <v>1501</v>
      </c>
      <c r="D568" s="51" t="s">
        <v>1658</v>
      </c>
      <c r="E568" s="52">
        <v>736.86</v>
      </c>
      <c r="F568" s="52">
        <v>16521618.7381</v>
      </c>
      <c r="G568" s="52">
        <v>14224635.077159202</v>
      </c>
      <c r="H568" s="53">
        <v>0.16147926807831525</v>
      </c>
      <c r="I568" s="52">
        <v>2296983.660940798</v>
      </c>
      <c r="J568" s="52">
        <v>22421.652333007627</v>
      </c>
      <c r="K568" s="52">
        <v>19304.3930694558</v>
      </c>
      <c r="L568" s="52">
        <v>22823.01</v>
      </c>
      <c r="M568" s="51" t="s">
        <v>6521</v>
      </c>
      <c r="N568" s="54" t="s">
        <v>6522</v>
      </c>
    </row>
    <row r="569" spans="1:14" s="51" customFormat="1" ht="16.5" customHeight="1" x14ac:dyDescent="0.25">
      <c r="A569" s="51" t="s">
        <v>1659</v>
      </c>
      <c r="B569" s="51" t="s">
        <v>1660</v>
      </c>
      <c r="C569" s="51">
        <v>1502</v>
      </c>
      <c r="D569" s="51" t="s">
        <v>1661</v>
      </c>
      <c r="E569" s="52">
        <v>354.91999999999996</v>
      </c>
      <c r="F569" s="52">
        <v>10398492.9168</v>
      </c>
      <c r="G569" s="52">
        <v>8366018.1126454128</v>
      </c>
      <c r="H569" s="53">
        <v>0.2429441075536829</v>
      </c>
      <c r="I569" s="52">
        <v>2032474.804154587</v>
      </c>
      <c r="J569" s="52">
        <v>29298.131738983437</v>
      </c>
      <c r="K569" s="52">
        <v>23571.560105503813</v>
      </c>
      <c r="L569" s="52">
        <v>29909.53</v>
      </c>
      <c r="M569" s="51" t="s">
        <v>6523</v>
      </c>
      <c r="N569" s="54" t="s">
        <v>6527</v>
      </c>
    </row>
    <row r="570" spans="1:14" s="51" customFormat="1" ht="16.5" customHeight="1" x14ac:dyDescent="0.25">
      <c r="A570" s="51" t="s">
        <v>1662</v>
      </c>
      <c r="B570" s="51" t="s">
        <v>1663</v>
      </c>
      <c r="C570" s="51">
        <v>1503</v>
      </c>
      <c r="D570" s="51" t="s">
        <v>1664</v>
      </c>
      <c r="E570" s="52">
        <v>449.59999999999997</v>
      </c>
      <c r="F570" s="52">
        <v>6131883.0879999995</v>
      </c>
      <c r="G570" s="52">
        <v>5295483.5349427024</v>
      </c>
      <c r="H570" s="53">
        <v>0.15794583205447488</v>
      </c>
      <c r="I570" s="52">
        <v>836399.55305729713</v>
      </c>
      <c r="J570" s="52">
        <v>13638.53</v>
      </c>
      <c r="K570" s="52">
        <v>11778.210709392133</v>
      </c>
      <c r="L570" s="52">
        <v>13638.53</v>
      </c>
      <c r="M570" s="51" t="s">
        <v>6523</v>
      </c>
      <c r="N570" s="54" t="s">
        <v>6522</v>
      </c>
    </row>
    <row r="571" spans="1:14" s="51" customFormat="1" ht="16.5" customHeight="1" x14ac:dyDescent="0.25">
      <c r="A571" s="51" t="s">
        <v>1665</v>
      </c>
      <c r="B571" s="51" t="s">
        <v>1666</v>
      </c>
      <c r="C571" s="51">
        <v>1504</v>
      </c>
      <c r="D571" s="51" t="s">
        <v>1667</v>
      </c>
      <c r="E571" s="52">
        <v>306.81</v>
      </c>
      <c r="F571" s="52">
        <v>583891.44660000014</v>
      </c>
      <c r="G571" s="52">
        <v>665934.03343723482</v>
      </c>
      <c r="H571" s="53">
        <v>-0.12319927007449949</v>
      </c>
      <c r="I571" s="52">
        <v>-82042.586837234674</v>
      </c>
      <c r="J571" s="52">
        <v>1903.104353182752</v>
      </c>
      <c r="K571" s="52">
        <v>2170.5095447907006</v>
      </c>
      <c r="L571" s="52">
        <v>1899.7</v>
      </c>
      <c r="M571" s="51" t="s">
        <v>6525</v>
      </c>
      <c r="N571" s="54" t="s">
        <v>6528</v>
      </c>
    </row>
    <row r="572" spans="1:14" s="51" customFormat="1" ht="16.5" customHeight="1" x14ac:dyDescent="0.25">
      <c r="A572" s="51" t="s">
        <v>1668</v>
      </c>
      <c r="B572" s="51" t="s">
        <v>1669</v>
      </c>
      <c r="C572" s="51">
        <v>1505</v>
      </c>
      <c r="D572" s="51" t="s">
        <v>1670</v>
      </c>
      <c r="E572" s="52">
        <v>55.550000000000004</v>
      </c>
      <c r="F572" s="52">
        <v>267892.31099999999</v>
      </c>
      <c r="G572" s="52">
        <v>272634.92681019584</v>
      </c>
      <c r="H572" s="53">
        <v>-1.739548144357006E-2</v>
      </c>
      <c r="I572" s="52">
        <v>-4742.6158101958572</v>
      </c>
      <c r="J572" s="52">
        <v>4822.5438523852381</v>
      </c>
      <c r="K572" s="52">
        <v>4907.9194745309778</v>
      </c>
      <c r="L572" s="52">
        <v>4727.34</v>
      </c>
      <c r="M572" s="51" t="s">
        <v>6525</v>
      </c>
      <c r="N572" s="54" t="s">
        <v>6531</v>
      </c>
    </row>
    <row r="573" spans="1:14" s="51" customFormat="1" ht="16.5" customHeight="1" x14ac:dyDescent="0.25">
      <c r="A573" s="51" t="s">
        <v>1671</v>
      </c>
      <c r="B573" s="51" t="s">
        <v>1672</v>
      </c>
      <c r="C573" s="51">
        <v>1508</v>
      </c>
      <c r="D573" s="51" t="s">
        <v>1673</v>
      </c>
      <c r="E573" s="52">
        <v>2266.8300000000004</v>
      </c>
      <c r="F573" s="52">
        <v>4391644.2651000004</v>
      </c>
      <c r="G573" s="52">
        <v>5191400.3452510089</v>
      </c>
      <c r="H573" s="53">
        <v>-0.15405401759904913</v>
      </c>
      <c r="I573" s="52">
        <v>-799756.08015100844</v>
      </c>
      <c r="J573" s="52">
        <v>1937.3505137570967</v>
      </c>
      <c r="K573" s="52">
        <v>2290.1586555899685</v>
      </c>
      <c r="L573" s="52">
        <v>1921.22</v>
      </c>
      <c r="M573" s="51" t="s">
        <v>6521</v>
      </c>
      <c r="N573" s="54" t="s">
        <v>6522</v>
      </c>
    </row>
    <row r="574" spans="1:14" s="51" customFormat="1" ht="16.5" customHeight="1" x14ac:dyDescent="0.25">
      <c r="A574" s="51" t="s">
        <v>1674</v>
      </c>
      <c r="B574" s="51" t="s">
        <v>1675</v>
      </c>
      <c r="C574" s="51">
        <v>1509</v>
      </c>
      <c r="D574" s="51" t="s">
        <v>1676</v>
      </c>
      <c r="E574" s="52">
        <v>529.80999999999995</v>
      </c>
      <c r="F574" s="52">
        <v>2824510.7154999999</v>
      </c>
      <c r="G574" s="52">
        <v>2388116.1245132266</v>
      </c>
      <c r="H574" s="53">
        <v>0.1827359174486225</v>
      </c>
      <c r="I574" s="52">
        <v>436394.59098677337</v>
      </c>
      <c r="J574" s="52">
        <v>5331.1766774881562</v>
      </c>
      <c r="K574" s="52">
        <v>4507.4953747819536</v>
      </c>
      <c r="L574" s="52">
        <v>5257.04</v>
      </c>
      <c r="M574" s="51" t="s">
        <v>6523</v>
      </c>
      <c r="N574" s="54" t="s">
        <v>6526</v>
      </c>
    </row>
    <row r="575" spans="1:14" s="51" customFormat="1" ht="16.5" customHeight="1" x14ac:dyDescent="0.25">
      <c r="A575" s="51" t="s">
        <v>1677</v>
      </c>
      <c r="B575" s="51" t="s">
        <v>1678</v>
      </c>
      <c r="C575" s="51">
        <v>1510</v>
      </c>
      <c r="D575" s="51" t="s">
        <v>1679</v>
      </c>
      <c r="E575" s="52">
        <v>231.84000000000003</v>
      </c>
      <c r="F575" s="52">
        <v>2320045.0799999996</v>
      </c>
      <c r="G575" s="52">
        <v>1913462.1337407618</v>
      </c>
      <c r="H575" s="53">
        <v>0.21248549374968828</v>
      </c>
      <c r="I575" s="52">
        <v>406582.94625923783</v>
      </c>
      <c r="J575" s="52">
        <v>10007.095755693579</v>
      </c>
      <c r="K575" s="52">
        <v>8253.3735927396538</v>
      </c>
      <c r="L575" s="52">
        <v>10530.68</v>
      </c>
      <c r="M575" s="51" t="s">
        <v>6525</v>
      </c>
      <c r="N575" s="54" t="s">
        <v>6527</v>
      </c>
    </row>
    <row r="576" spans="1:14" s="51" customFormat="1" ht="16.5" customHeight="1" x14ac:dyDescent="0.25">
      <c r="A576" s="51" t="s">
        <v>1680</v>
      </c>
      <c r="B576" s="51" t="s">
        <v>1681</v>
      </c>
      <c r="C576" s="51">
        <v>1511</v>
      </c>
      <c r="D576" s="51" t="s">
        <v>1682</v>
      </c>
      <c r="E576" s="52">
        <v>165.97000000000003</v>
      </c>
      <c r="F576" s="52">
        <v>2353913.8825999997</v>
      </c>
      <c r="G576" s="52">
        <v>2800054.0860690912</v>
      </c>
      <c r="H576" s="53">
        <v>-0.15933270921041887</v>
      </c>
      <c r="I576" s="52">
        <v>-446140.20346909156</v>
      </c>
      <c r="J576" s="52">
        <v>14182.767262758325</v>
      </c>
      <c r="K576" s="52">
        <v>16870.844647039168</v>
      </c>
      <c r="L576" s="52">
        <v>15646.3</v>
      </c>
      <c r="M576" s="51" t="s">
        <v>6523</v>
      </c>
      <c r="N576" s="54" t="s">
        <v>6530</v>
      </c>
    </row>
    <row r="577" spans="1:14" s="51" customFormat="1" ht="16.5" customHeight="1" x14ac:dyDescent="0.25">
      <c r="A577" s="51" t="s">
        <v>1683</v>
      </c>
      <c r="B577" s="51" t="s">
        <v>1684</v>
      </c>
      <c r="C577" s="51">
        <v>1512</v>
      </c>
      <c r="D577" s="51" t="s">
        <v>1685</v>
      </c>
      <c r="E577" s="52">
        <v>748.07999999999993</v>
      </c>
      <c r="F577" s="52">
        <v>1437226.2576000001</v>
      </c>
      <c r="G577" s="52">
        <v>962266.90294106631</v>
      </c>
      <c r="H577" s="53">
        <v>0.49358380009462155</v>
      </c>
      <c r="I577" s="52">
        <v>474959.35465893382</v>
      </c>
      <c r="J577" s="52">
        <v>1921.2200000000003</v>
      </c>
      <c r="K577" s="52">
        <v>1286.3155049474205</v>
      </c>
      <c r="L577" s="52">
        <v>1921.22</v>
      </c>
      <c r="M577" s="51" t="s">
        <v>6525</v>
      </c>
      <c r="N577" s="54" t="s">
        <v>6527</v>
      </c>
    </row>
    <row r="578" spans="1:14" s="51" customFormat="1" ht="16.5" customHeight="1" x14ac:dyDescent="0.25">
      <c r="A578" s="51" t="s">
        <v>1686</v>
      </c>
      <c r="B578" s="51" t="s">
        <v>1687</v>
      </c>
      <c r="C578" s="51">
        <v>1513</v>
      </c>
      <c r="D578" s="51" t="s">
        <v>1688</v>
      </c>
      <c r="E578" s="52">
        <v>5663.04</v>
      </c>
      <c r="F578" s="52">
        <v>10175763.4608</v>
      </c>
      <c r="G578" s="52">
        <v>9841399.6579412948</v>
      </c>
      <c r="H578" s="53">
        <v>3.3975228573193572E-2</v>
      </c>
      <c r="I578" s="52">
        <v>334363.8028587047</v>
      </c>
      <c r="J578" s="52">
        <v>1796.8729623665026</v>
      </c>
      <c r="K578" s="52">
        <v>1737.829797766093</v>
      </c>
      <c r="L578" s="52">
        <v>1783.07</v>
      </c>
      <c r="M578" s="51" t="s">
        <v>6521</v>
      </c>
      <c r="N578" s="54" t="s">
        <v>6522</v>
      </c>
    </row>
    <row r="579" spans="1:14" s="51" customFormat="1" ht="16.5" customHeight="1" x14ac:dyDescent="0.25">
      <c r="A579" s="51" t="s">
        <v>1689</v>
      </c>
      <c r="B579" s="51" t="s">
        <v>1690</v>
      </c>
      <c r="C579" s="51">
        <v>1514</v>
      </c>
      <c r="D579" s="51" t="s">
        <v>1691</v>
      </c>
      <c r="E579" s="52">
        <v>449.38</v>
      </c>
      <c r="F579" s="52">
        <v>1651632.7316000003</v>
      </c>
      <c r="G579" s="52">
        <v>1658834.8093761248</v>
      </c>
      <c r="H579" s="53">
        <v>-4.34164856887298E-3</v>
      </c>
      <c r="I579" s="52">
        <v>-7202.0777761244681</v>
      </c>
      <c r="J579" s="52">
        <v>3675.3587867728879</v>
      </c>
      <c r="K579" s="52">
        <v>3691.3854852822215</v>
      </c>
      <c r="L579" s="52">
        <v>3653.32</v>
      </c>
      <c r="M579" s="51" t="s">
        <v>6524</v>
      </c>
      <c r="N579" s="54" t="s">
        <v>6526</v>
      </c>
    </row>
    <row r="580" spans="1:14" s="51" customFormat="1" ht="16.5" customHeight="1" x14ac:dyDescent="0.25">
      <c r="A580" s="51" t="s">
        <v>1692</v>
      </c>
      <c r="B580" s="51" t="s">
        <v>1693</v>
      </c>
      <c r="C580" s="51">
        <v>1517</v>
      </c>
      <c r="D580" s="51" t="s">
        <v>1694</v>
      </c>
      <c r="E580" s="52">
        <v>1481.3999999999999</v>
      </c>
      <c r="F580" s="52">
        <v>1504272.8160000001</v>
      </c>
      <c r="G580" s="52">
        <v>1275584.0048929711</v>
      </c>
      <c r="H580" s="53">
        <v>0.17928165470075585</v>
      </c>
      <c r="I580" s="52">
        <v>228688.81110702897</v>
      </c>
      <c r="J580" s="52">
        <v>1015.4400000000002</v>
      </c>
      <c r="K580" s="52">
        <v>861.06656196366362</v>
      </c>
      <c r="L580" s="52">
        <v>1015.44</v>
      </c>
      <c r="M580" s="51" t="s">
        <v>6521</v>
      </c>
      <c r="N580" s="54" t="s">
        <v>6522</v>
      </c>
    </row>
    <row r="581" spans="1:14" s="51" customFormat="1" ht="16.5" customHeight="1" x14ac:dyDescent="0.25">
      <c r="A581" s="51" t="s">
        <v>1703</v>
      </c>
      <c r="B581" s="51" t="s">
        <v>1704</v>
      </c>
      <c r="C581" s="51">
        <v>1693</v>
      </c>
      <c r="D581" s="51" t="s">
        <v>1705</v>
      </c>
      <c r="E581" s="52">
        <v>19737.41</v>
      </c>
      <c r="F581" s="52">
        <v>50643987.890799999</v>
      </c>
      <c r="G581" s="52">
        <v>50323494.449234873</v>
      </c>
      <c r="H581" s="53">
        <v>6.3686642804272608E-3</v>
      </c>
      <c r="I581" s="52">
        <v>320493.44156512618</v>
      </c>
      <c r="J581" s="52">
        <v>2565.8882239767022</v>
      </c>
      <c r="K581" s="52">
        <v>2549.6503568216335</v>
      </c>
      <c r="L581" s="52">
        <v>2580.58</v>
      </c>
      <c r="M581" s="51" t="s">
        <v>6524</v>
      </c>
      <c r="N581" s="54" t="s">
        <v>6522</v>
      </c>
    </row>
    <row r="582" spans="1:14" s="51" customFormat="1" ht="16.5" customHeight="1" x14ac:dyDescent="0.25">
      <c r="A582" s="51" t="s">
        <v>1706</v>
      </c>
      <c r="B582" s="51" t="s">
        <v>1707</v>
      </c>
      <c r="C582" s="51">
        <v>1694</v>
      </c>
      <c r="D582" s="51" t="s">
        <v>1708</v>
      </c>
      <c r="E582" s="52">
        <v>9256.9700000000012</v>
      </c>
      <c r="F582" s="52">
        <v>35780583.131300002</v>
      </c>
      <c r="G582" s="52">
        <v>35641348.174515285</v>
      </c>
      <c r="H582" s="53">
        <v>3.906556960274532E-3</v>
      </c>
      <c r="I582" s="52">
        <v>139234.95678471774</v>
      </c>
      <c r="J582" s="52">
        <v>3865.2586247227764</v>
      </c>
      <c r="K582" s="52">
        <v>3850.2175306299232</v>
      </c>
      <c r="L582" s="52">
        <v>4019.84</v>
      </c>
      <c r="M582" s="51" t="s">
        <v>6523</v>
      </c>
      <c r="N582" s="54" t="s">
        <v>6522</v>
      </c>
    </row>
    <row r="583" spans="1:14" s="51" customFormat="1" ht="16.5" customHeight="1" x14ac:dyDescent="0.25">
      <c r="A583" s="51" t="s">
        <v>1709</v>
      </c>
      <c r="B583" s="51" t="s">
        <v>1710</v>
      </c>
      <c r="C583" s="51">
        <v>1695</v>
      </c>
      <c r="D583" s="51" t="s">
        <v>1711</v>
      </c>
      <c r="E583" s="52">
        <v>2943.6499999999996</v>
      </c>
      <c r="F583" s="52">
        <v>17533487.691999998</v>
      </c>
      <c r="G583" s="52">
        <v>17893886.016520306</v>
      </c>
      <c r="H583" s="53">
        <v>-2.0140863990503521E-2</v>
      </c>
      <c r="I583" s="52">
        <v>-360398.32452030852</v>
      </c>
      <c r="J583" s="52">
        <v>5956.3765026412784</v>
      </c>
      <c r="K583" s="52">
        <v>6078.8089672754268</v>
      </c>
      <c r="L583" s="52">
        <v>6201.16</v>
      </c>
      <c r="M583" s="51" t="s">
        <v>6523</v>
      </c>
      <c r="N583" s="54" t="s">
        <v>6522</v>
      </c>
    </row>
    <row r="584" spans="1:14" s="51" customFormat="1" ht="16.5" customHeight="1" x14ac:dyDescent="0.25">
      <c r="A584" s="51" t="s">
        <v>1712</v>
      </c>
      <c r="B584" s="51" t="s">
        <v>1713</v>
      </c>
      <c r="C584" s="51">
        <v>1696</v>
      </c>
      <c r="D584" s="51" t="s">
        <v>1714</v>
      </c>
      <c r="E584" s="52">
        <v>1234.23</v>
      </c>
      <c r="F584" s="52">
        <v>11200068.025599999</v>
      </c>
      <c r="G584" s="52">
        <v>12084426.379744597</v>
      </c>
      <c r="H584" s="53">
        <v>-7.3181657643834996E-2</v>
      </c>
      <c r="I584" s="52">
        <v>-884358.35414459743</v>
      </c>
      <c r="J584" s="52">
        <v>9074.5388020061091</v>
      </c>
      <c r="K584" s="52">
        <v>9791.0651821334741</v>
      </c>
      <c r="L584" s="52">
        <v>9058.2199999999993</v>
      </c>
      <c r="M584" s="51" t="s">
        <v>6521</v>
      </c>
      <c r="N584" s="54" t="s">
        <v>6526</v>
      </c>
    </row>
    <row r="585" spans="1:14" s="51" customFormat="1" ht="16.5" customHeight="1" x14ac:dyDescent="0.25">
      <c r="A585" s="51" t="s">
        <v>1715</v>
      </c>
      <c r="B585" s="51" t="s">
        <v>1716</v>
      </c>
      <c r="C585" s="51">
        <v>1697</v>
      </c>
      <c r="D585" s="51" t="s">
        <v>1717</v>
      </c>
      <c r="E585" s="52">
        <v>46422.07</v>
      </c>
      <c r="F585" s="52">
        <v>116224677.31958407</v>
      </c>
      <c r="G585" s="52">
        <v>118002544.47063239</v>
      </c>
      <c r="H585" s="53">
        <v>-1.506634589130218E-2</v>
      </c>
      <c r="I585" s="52">
        <v>-1777867.1510483176</v>
      </c>
      <c r="J585" s="52">
        <v>2503.6513304896589</v>
      </c>
      <c r="K585" s="52">
        <v>2541.9492166254627</v>
      </c>
      <c r="L585" s="52">
        <v>2504.73</v>
      </c>
      <c r="M585" s="51" t="s">
        <v>6525</v>
      </c>
      <c r="N585" s="54" t="s">
        <v>6522</v>
      </c>
    </row>
    <row r="586" spans="1:14" s="51" customFormat="1" ht="16.5" customHeight="1" x14ac:dyDescent="0.25">
      <c r="A586" s="51" t="s">
        <v>1718</v>
      </c>
      <c r="B586" s="51" t="s">
        <v>1719</v>
      </c>
      <c r="C586" s="51">
        <v>1698</v>
      </c>
      <c r="D586" s="51" t="s">
        <v>1720</v>
      </c>
      <c r="E586" s="52">
        <v>10848.02</v>
      </c>
      <c r="F586" s="52">
        <v>46005725.797841623</v>
      </c>
      <c r="G586" s="52">
        <v>47539889.195445709</v>
      </c>
      <c r="H586" s="53">
        <v>-3.2271076427983325E-2</v>
      </c>
      <c r="I586" s="52">
        <v>-1534163.3976040855</v>
      </c>
      <c r="J586" s="52">
        <v>4240.9329811192847</v>
      </c>
      <c r="K586" s="52">
        <v>4382.3563374187834</v>
      </c>
      <c r="L586" s="52">
        <v>4237.18</v>
      </c>
      <c r="M586" s="51" t="s">
        <v>6523</v>
      </c>
      <c r="N586" s="54" t="s">
        <v>6522</v>
      </c>
    </row>
    <row r="587" spans="1:14" s="51" customFormat="1" ht="16.5" customHeight="1" x14ac:dyDescent="0.25">
      <c r="A587" s="51" t="s">
        <v>1721</v>
      </c>
      <c r="B587" s="51" t="s">
        <v>1722</v>
      </c>
      <c r="C587" s="51">
        <v>1699</v>
      </c>
      <c r="D587" s="51" t="s">
        <v>1723</v>
      </c>
      <c r="E587" s="52">
        <v>3688.5600000000004</v>
      </c>
      <c r="F587" s="52">
        <v>27027690.715754036</v>
      </c>
      <c r="G587" s="52">
        <v>26986676.710587457</v>
      </c>
      <c r="H587" s="53">
        <v>1.5197871752208325E-3</v>
      </c>
      <c r="I587" s="52">
        <v>41014.005166579038</v>
      </c>
      <c r="J587" s="52">
        <v>7327.4369173211317</v>
      </c>
      <c r="K587" s="52">
        <v>7316.3176715540631</v>
      </c>
      <c r="L587" s="52">
        <v>7284.58</v>
      </c>
      <c r="M587" s="51" t="s">
        <v>6521</v>
      </c>
      <c r="N587" s="54" t="s">
        <v>6522</v>
      </c>
    </row>
    <row r="588" spans="1:14" s="51" customFormat="1" ht="16.5" customHeight="1" x14ac:dyDescent="0.25">
      <c r="A588" s="51" t="s">
        <v>1724</v>
      </c>
      <c r="B588" s="51" t="s">
        <v>1725</v>
      </c>
      <c r="C588" s="51">
        <v>1700</v>
      </c>
      <c r="D588" s="51" t="s">
        <v>1726</v>
      </c>
      <c r="E588" s="52">
        <v>1135.1499999999999</v>
      </c>
      <c r="F588" s="52">
        <v>13123043.615498679</v>
      </c>
      <c r="G588" s="52">
        <v>12775011.634866023</v>
      </c>
      <c r="H588" s="53">
        <v>2.7243183065508436E-2</v>
      </c>
      <c r="I588" s="52">
        <v>348031.98063265532</v>
      </c>
      <c r="J588" s="52">
        <v>11560.625129276907</v>
      </c>
      <c r="K588" s="52">
        <v>11254.029542233207</v>
      </c>
      <c r="L588" s="52">
        <v>11518.74</v>
      </c>
      <c r="M588" s="51" t="s">
        <v>6524</v>
      </c>
      <c r="N588" s="54" t="s">
        <v>6522</v>
      </c>
    </row>
    <row r="589" spans="1:14" s="51" customFormat="1" ht="16.5" customHeight="1" x14ac:dyDescent="0.25">
      <c r="A589" s="51" t="s">
        <v>1727</v>
      </c>
      <c r="B589" s="51" t="s">
        <v>1728</v>
      </c>
      <c r="C589" s="51">
        <v>1701</v>
      </c>
      <c r="D589" s="51" t="s">
        <v>1729</v>
      </c>
      <c r="E589" s="52">
        <v>13503.980000000001</v>
      </c>
      <c r="F589" s="52">
        <v>23612426.194716122</v>
      </c>
      <c r="G589" s="52">
        <v>22851842.701018553</v>
      </c>
      <c r="H589" s="53">
        <v>3.3283245629188052E-2</v>
      </c>
      <c r="I589" s="52">
        <v>760583.49369756877</v>
      </c>
      <c r="J589" s="52">
        <v>1748.5531076553816</v>
      </c>
      <c r="K589" s="52">
        <v>1692.2301944329413</v>
      </c>
      <c r="L589" s="52">
        <v>1757.56</v>
      </c>
      <c r="M589" s="51" t="s">
        <v>6524</v>
      </c>
      <c r="N589" s="54" t="s">
        <v>6527</v>
      </c>
    </row>
    <row r="590" spans="1:14" s="51" customFormat="1" ht="16.5" customHeight="1" x14ac:dyDescent="0.25">
      <c r="A590" s="51" t="s">
        <v>1730</v>
      </c>
      <c r="B590" s="51" t="s">
        <v>1731</v>
      </c>
      <c r="C590" s="51">
        <v>1702</v>
      </c>
      <c r="D590" s="51" t="s">
        <v>1732</v>
      </c>
      <c r="E590" s="52">
        <v>75403.64</v>
      </c>
      <c r="F590" s="52">
        <v>115934276.13120002</v>
      </c>
      <c r="G590" s="52">
        <v>130141303.54881898</v>
      </c>
      <c r="H590" s="53">
        <v>-0.10916616808198465</v>
      </c>
      <c r="I590" s="52">
        <v>-14207027.41761896</v>
      </c>
      <c r="J590" s="52">
        <v>1537.5156442208893</v>
      </c>
      <c r="K590" s="52">
        <v>1725.9286627120252</v>
      </c>
      <c r="L590" s="52">
        <v>1514.6</v>
      </c>
      <c r="M590" s="51" t="s">
        <v>6523</v>
      </c>
      <c r="N590" s="54" t="s">
        <v>6522</v>
      </c>
    </row>
    <row r="591" spans="1:14" s="51" customFormat="1" ht="16.5" customHeight="1" x14ac:dyDescent="0.25">
      <c r="A591" s="51" t="s">
        <v>1733</v>
      </c>
      <c r="B591" s="51" t="s">
        <v>1734</v>
      </c>
      <c r="C591" s="51">
        <v>1703</v>
      </c>
      <c r="D591" s="51" t="s">
        <v>1735</v>
      </c>
      <c r="E591" s="52">
        <v>15120.949999999999</v>
      </c>
      <c r="F591" s="52">
        <v>54913744.033799998</v>
      </c>
      <c r="G591" s="52">
        <v>60312579.055566378</v>
      </c>
      <c r="H591" s="53">
        <v>-8.9514245722975949E-2</v>
      </c>
      <c r="I591" s="52">
        <v>-5398835.0217663795</v>
      </c>
      <c r="J591" s="52">
        <v>3631.6331998849282</v>
      </c>
      <c r="K591" s="52">
        <v>3988.6765749219712</v>
      </c>
      <c r="L591" s="52">
        <v>3614.16</v>
      </c>
      <c r="M591" s="51" t="s">
        <v>6523</v>
      </c>
      <c r="N591" s="54" t="s">
        <v>6522</v>
      </c>
    </row>
    <row r="592" spans="1:14" s="51" customFormat="1" ht="16.5" customHeight="1" x14ac:dyDescent="0.25">
      <c r="A592" s="51" t="s">
        <v>1736</v>
      </c>
      <c r="B592" s="51" t="s">
        <v>1737</v>
      </c>
      <c r="C592" s="51">
        <v>1704</v>
      </c>
      <c r="D592" s="51" t="s">
        <v>1738</v>
      </c>
      <c r="E592" s="52">
        <v>5410.9000000000005</v>
      </c>
      <c r="F592" s="52">
        <v>31700510.725199997</v>
      </c>
      <c r="G592" s="52">
        <v>35191045.248890363</v>
      </c>
      <c r="H592" s="53">
        <v>-9.9188145705914388E-2</v>
      </c>
      <c r="I592" s="52">
        <v>-3490534.5236903653</v>
      </c>
      <c r="J592" s="52">
        <v>5858.6391774381327</v>
      </c>
      <c r="K592" s="52">
        <v>6503.7323271341847</v>
      </c>
      <c r="L592" s="52">
        <v>6101.57</v>
      </c>
      <c r="M592" s="51" t="s">
        <v>6521</v>
      </c>
      <c r="N592" s="54" t="s">
        <v>6522</v>
      </c>
    </row>
    <row r="593" spans="1:14" s="51" customFormat="1" ht="16.5" customHeight="1" x14ac:dyDescent="0.25">
      <c r="A593" s="51" t="s">
        <v>1739</v>
      </c>
      <c r="B593" s="51" t="s">
        <v>1740</v>
      </c>
      <c r="C593" s="51">
        <v>1705</v>
      </c>
      <c r="D593" s="51" t="s">
        <v>1741</v>
      </c>
      <c r="E593" s="52">
        <v>1599.17</v>
      </c>
      <c r="F593" s="52">
        <v>11893996.115699999</v>
      </c>
      <c r="G593" s="52">
        <v>15062140.52944617</v>
      </c>
      <c r="H593" s="53">
        <v>-0.21033825886516688</v>
      </c>
      <c r="I593" s="52">
        <v>-3168144.4137461707</v>
      </c>
      <c r="J593" s="52">
        <v>7437.6058303369864</v>
      </c>
      <c r="K593" s="52">
        <v>9418.7237938719263</v>
      </c>
      <c r="L593" s="52">
        <v>7218.75</v>
      </c>
      <c r="M593" s="51" t="s">
        <v>6521</v>
      </c>
      <c r="N593" s="54" t="s">
        <v>6527</v>
      </c>
    </row>
    <row r="594" spans="1:14" s="51" customFormat="1" ht="16.5" customHeight="1" x14ac:dyDescent="0.25">
      <c r="A594" s="51" t="s">
        <v>1742</v>
      </c>
      <c r="B594" s="51" t="s">
        <v>1743</v>
      </c>
      <c r="C594" s="51">
        <v>1706</v>
      </c>
      <c r="D594" s="51" t="s">
        <v>1744</v>
      </c>
      <c r="E594" s="52">
        <v>16256.48</v>
      </c>
      <c r="F594" s="52">
        <v>20347260.627199996</v>
      </c>
      <c r="G594" s="52">
        <v>21474097.817064267</v>
      </c>
      <c r="H594" s="53">
        <v>-5.2474250581499904E-2</v>
      </c>
      <c r="I594" s="52">
        <v>-1126837.1898642704</v>
      </c>
      <c r="J594" s="52">
        <v>1251.6399999999999</v>
      </c>
      <c r="K594" s="52">
        <v>1320.9561859064365</v>
      </c>
      <c r="L594" s="52">
        <v>1251.6400000000001</v>
      </c>
      <c r="M594" s="51" t="s">
        <v>6523</v>
      </c>
      <c r="N594" s="54" t="s">
        <v>6522</v>
      </c>
    </row>
    <row r="595" spans="1:14" s="51" customFormat="1" ht="16.5" customHeight="1" x14ac:dyDescent="0.25">
      <c r="A595" s="51" t="s">
        <v>1745</v>
      </c>
      <c r="B595" s="51" t="s">
        <v>1746</v>
      </c>
      <c r="C595" s="51">
        <v>1712</v>
      </c>
      <c r="D595" s="51" t="s">
        <v>1747</v>
      </c>
      <c r="E595" s="52">
        <v>1145.28</v>
      </c>
      <c r="F595" s="52">
        <v>3962611.3985999995</v>
      </c>
      <c r="G595" s="52">
        <v>3566551.1238058284</v>
      </c>
      <c r="H595" s="53">
        <v>0.11104853429706041</v>
      </c>
      <c r="I595" s="52">
        <v>396060.2747941711</v>
      </c>
      <c r="J595" s="52">
        <v>3459.9498800293372</v>
      </c>
      <c r="K595" s="52">
        <v>3114.1302771425576</v>
      </c>
      <c r="L595" s="52">
        <v>3449.64</v>
      </c>
      <c r="M595" s="51" t="s">
        <v>6525</v>
      </c>
      <c r="N595" s="54" t="s">
        <v>6530</v>
      </c>
    </row>
    <row r="596" spans="1:14" s="51" customFormat="1" ht="16.5" customHeight="1" x14ac:dyDescent="0.25">
      <c r="A596" s="51" t="s">
        <v>1748</v>
      </c>
      <c r="B596" s="51" t="s">
        <v>1749</v>
      </c>
      <c r="C596" s="51">
        <v>1713</v>
      </c>
      <c r="D596" s="51" t="s">
        <v>1750</v>
      </c>
      <c r="E596" s="52">
        <v>97.16</v>
      </c>
      <c r="F596" s="52">
        <v>533998.45600000001</v>
      </c>
      <c r="G596" s="52">
        <v>520151.8424161463</v>
      </c>
      <c r="H596" s="53">
        <v>2.6620329785885355E-2</v>
      </c>
      <c r="I596" s="52">
        <v>13846.613583853701</v>
      </c>
      <c r="J596" s="52">
        <v>5496.0730341704411</v>
      </c>
      <c r="K596" s="52">
        <v>5353.5595143695591</v>
      </c>
      <c r="L596" s="52">
        <v>5279.48</v>
      </c>
      <c r="M596" s="51" t="s">
        <v>6525</v>
      </c>
      <c r="N596" s="54" t="s">
        <v>6522</v>
      </c>
    </row>
    <row r="597" spans="1:14" s="51" customFormat="1" ht="16.5" customHeight="1" x14ac:dyDescent="0.25">
      <c r="A597" s="51" t="s">
        <v>1751</v>
      </c>
      <c r="B597" s="51" t="s">
        <v>1752</v>
      </c>
      <c r="C597" s="51">
        <v>1721</v>
      </c>
      <c r="D597" s="51" t="s">
        <v>1753</v>
      </c>
      <c r="E597" s="52">
        <v>56848.99</v>
      </c>
      <c r="F597" s="52">
        <v>44490588.063900001</v>
      </c>
      <c r="G597" s="52">
        <v>46796001.808194757</v>
      </c>
      <c r="H597" s="53">
        <v>-4.9265186238432901E-2</v>
      </c>
      <c r="I597" s="52">
        <v>-2305413.7442947552</v>
      </c>
      <c r="J597" s="52">
        <v>782.61</v>
      </c>
      <c r="K597" s="52">
        <v>823.16329293088154</v>
      </c>
      <c r="L597" s="52">
        <v>782.61</v>
      </c>
      <c r="M597" s="51" t="s">
        <v>6524</v>
      </c>
      <c r="N597" s="54" t="s">
        <v>6522</v>
      </c>
    </row>
    <row r="598" spans="1:14" s="51" customFormat="1" ht="16.5" customHeight="1" x14ac:dyDescent="0.25">
      <c r="A598" s="51" t="s">
        <v>1754</v>
      </c>
      <c r="B598" s="51" t="s">
        <v>1755</v>
      </c>
      <c r="C598" s="51">
        <v>1722</v>
      </c>
      <c r="D598" s="51" t="s">
        <v>1756</v>
      </c>
      <c r="E598" s="52">
        <v>932.14</v>
      </c>
      <c r="F598" s="52">
        <v>1493655.7182</v>
      </c>
      <c r="G598" s="52">
        <v>1926102.9937469729</v>
      </c>
      <c r="H598" s="53">
        <v>-0.22451928944137367</v>
      </c>
      <c r="I598" s="52">
        <v>-432447.27554697287</v>
      </c>
      <c r="J598" s="52">
        <v>1602.3941877829511</v>
      </c>
      <c r="K598" s="52">
        <v>2066.3237214870865</v>
      </c>
      <c r="L598" s="52">
        <v>1582.32</v>
      </c>
      <c r="M598" s="51" t="s">
        <v>6525</v>
      </c>
      <c r="N598" s="54" t="s">
        <v>6522</v>
      </c>
    </row>
    <row r="599" spans="1:14" s="51" customFormat="1" ht="16.5" customHeight="1" x14ac:dyDescent="0.25">
      <c r="A599" s="51" t="s">
        <v>1757</v>
      </c>
      <c r="B599" s="51" t="s">
        <v>1758</v>
      </c>
      <c r="C599" s="51">
        <v>1726</v>
      </c>
      <c r="D599" s="51" t="s">
        <v>1759</v>
      </c>
      <c r="E599" s="52">
        <v>3942.84</v>
      </c>
      <c r="F599" s="52">
        <v>4221322.7892000005</v>
      </c>
      <c r="G599" s="52">
        <v>4421232.668264458</v>
      </c>
      <c r="H599" s="53">
        <v>-4.5215869433745892E-2</v>
      </c>
      <c r="I599" s="52">
        <v>-199909.87906445749</v>
      </c>
      <c r="J599" s="52">
        <v>1070.6300000000001</v>
      </c>
      <c r="K599" s="52">
        <v>1121.3320013656294</v>
      </c>
      <c r="L599" s="52">
        <v>1070.6300000000001</v>
      </c>
      <c r="M599" s="51" t="s">
        <v>6525</v>
      </c>
      <c r="N599" s="54" t="s">
        <v>6526</v>
      </c>
    </row>
    <row r="600" spans="1:14" s="51" customFormat="1" ht="16.5" customHeight="1" x14ac:dyDescent="0.25">
      <c r="A600" s="51" t="s">
        <v>1760</v>
      </c>
      <c r="B600" s="51" t="s">
        <v>1761</v>
      </c>
      <c r="C600" s="51">
        <v>1727</v>
      </c>
      <c r="D600" s="51" t="s">
        <v>1762</v>
      </c>
      <c r="E600" s="52">
        <v>8313.27</v>
      </c>
      <c r="F600" s="52">
        <v>5367379.6427999996</v>
      </c>
      <c r="G600" s="52">
        <v>5984878.6441265037</v>
      </c>
      <c r="H600" s="53">
        <v>-0.10317652838834268</v>
      </c>
      <c r="I600" s="52">
        <v>-617499.00132650416</v>
      </c>
      <c r="J600" s="52">
        <v>645.63999999999987</v>
      </c>
      <c r="K600" s="52">
        <v>719.91871359001971</v>
      </c>
      <c r="L600" s="52">
        <v>645.64</v>
      </c>
      <c r="M600" s="51" t="s">
        <v>6524</v>
      </c>
      <c r="N600" s="54" t="s">
        <v>6522</v>
      </c>
    </row>
    <row r="601" spans="1:14" s="51" customFormat="1" ht="16.5" customHeight="1" x14ac:dyDescent="0.25">
      <c r="A601" s="51" t="s">
        <v>1994</v>
      </c>
      <c r="B601" s="51" t="s">
        <v>1995</v>
      </c>
      <c r="C601" s="51">
        <v>1817</v>
      </c>
      <c r="D601" s="51" t="s">
        <v>1996</v>
      </c>
      <c r="E601" s="52">
        <v>5803.9100000000008</v>
      </c>
      <c r="F601" s="52">
        <v>34681567.351699993</v>
      </c>
      <c r="G601" s="52">
        <v>38758353.748072989</v>
      </c>
      <c r="H601" s="53">
        <v>-0.10518471509063221</v>
      </c>
      <c r="I601" s="52">
        <v>-4076786.3963729963</v>
      </c>
      <c r="J601" s="52">
        <v>5975.5522314612026</v>
      </c>
      <c r="K601" s="52">
        <v>6677.9729093099277</v>
      </c>
      <c r="L601" s="52">
        <v>5962.87</v>
      </c>
      <c r="M601" s="51" t="s">
        <v>6523</v>
      </c>
      <c r="N601" s="54" t="s">
        <v>6522</v>
      </c>
    </row>
    <row r="602" spans="1:14" s="51" customFormat="1" ht="16.5" customHeight="1" x14ac:dyDescent="0.25">
      <c r="A602" s="51" t="s">
        <v>1997</v>
      </c>
      <c r="B602" s="51" t="s">
        <v>1998</v>
      </c>
      <c r="C602" s="51">
        <v>1818</v>
      </c>
      <c r="D602" s="51" t="s">
        <v>1999</v>
      </c>
      <c r="E602" s="52">
        <v>1513.4299999999998</v>
      </c>
      <c r="F602" s="52">
        <v>15411082.5392</v>
      </c>
      <c r="G602" s="52">
        <v>11188609.041465115</v>
      </c>
      <c r="H602" s="53">
        <v>0.3773903871416322</v>
      </c>
      <c r="I602" s="52">
        <v>4222473.4977348857</v>
      </c>
      <c r="J602" s="52">
        <v>10182.884268978414</v>
      </c>
      <c r="K602" s="52">
        <v>7392.8817596222598</v>
      </c>
      <c r="L602" s="52">
        <v>10165.56</v>
      </c>
      <c r="M602" s="51" t="s">
        <v>6523</v>
      </c>
      <c r="N602" s="54" t="s">
        <v>6527</v>
      </c>
    </row>
    <row r="603" spans="1:14" s="51" customFormat="1" ht="16.5" customHeight="1" x14ac:dyDescent="0.25">
      <c r="A603" s="51" t="s">
        <v>2000</v>
      </c>
      <c r="B603" s="51" t="s">
        <v>2001</v>
      </c>
      <c r="C603" s="51">
        <v>1819</v>
      </c>
      <c r="D603" s="51" t="s">
        <v>2002</v>
      </c>
      <c r="E603" s="52">
        <v>150.19</v>
      </c>
      <c r="F603" s="52">
        <v>1969869.3436</v>
      </c>
      <c r="G603" s="52">
        <v>1364758.807467879</v>
      </c>
      <c r="H603" s="53">
        <v>0.44338276684568156</v>
      </c>
      <c r="I603" s="52">
        <v>605110.53613212099</v>
      </c>
      <c r="J603" s="52">
        <v>13115.848882082695</v>
      </c>
      <c r="K603" s="52">
        <v>9086.8819992534718</v>
      </c>
      <c r="L603" s="52">
        <v>13736.14</v>
      </c>
      <c r="M603" s="51" t="s">
        <v>6525</v>
      </c>
      <c r="N603" s="54" t="s">
        <v>6527</v>
      </c>
    </row>
    <row r="604" spans="1:14" s="51" customFormat="1" ht="16.5" customHeight="1" x14ac:dyDescent="0.25">
      <c r="A604" s="51" t="s">
        <v>2003</v>
      </c>
      <c r="B604" s="51" t="s">
        <v>2004</v>
      </c>
      <c r="C604" s="51">
        <v>1821</v>
      </c>
      <c r="D604" s="51" t="s">
        <v>2005</v>
      </c>
      <c r="E604" s="52">
        <v>9490.0699999999979</v>
      </c>
      <c r="F604" s="52">
        <v>22336071.751700003</v>
      </c>
      <c r="G604" s="52">
        <v>27662486.218340311</v>
      </c>
      <c r="H604" s="53">
        <v>-0.19255009924266608</v>
      </c>
      <c r="I604" s="52">
        <v>-5326414.4666403085</v>
      </c>
      <c r="J604" s="52">
        <v>2353.6256056804646</v>
      </c>
      <c r="K604" s="52">
        <v>2914.8874790534019</v>
      </c>
      <c r="L604" s="52">
        <v>2345.31</v>
      </c>
      <c r="M604" s="51" t="s">
        <v>6523</v>
      </c>
      <c r="N604" s="54" t="s">
        <v>6522</v>
      </c>
    </row>
    <row r="605" spans="1:14" s="51" customFormat="1" ht="16.5" customHeight="1" x14ac:dyDescent="0.25">
      <c r="A605" s="51" t="s">
        <v>2006</v>
      </c>
      <c r="B605" s="51" t="s">
        <v>2007</v>
      </c>
      <c r="C605" s="51">
        <v>1822</v>
      </c>
      <c r="D605" s="51" t="s">
        <v>2008</v>
      </c>
      <c r="E605" s="52">
        <v>1465.4500000000003</v>
      </c>
      <c r="F605" s="52">
        <v>5752571.6584000001</v>
      </c>
      <c r="G605" s="52">
        <v>6745815.1005129032</v>
      </c>
      <c r="H605" s="53">
        <v>-0.14723846226342374</v>
      </c>
      <c r="I605" s="52">
        <v>-993243.44211290311</v>
      </c>
      <c r="J605" s="52">
        <v>3925.4642999761159</v>
      </c>
      <c r="K605" s="52">
        <v>4603.2379818573827</v>
      </c>
      <c r="L605" s="52">
        <v>3905.48</v>
      </c>
      <c r="M605" s="51" t="s">
        <v>6524</v>
      </c>
      <c r="N605" s="54" t="s">
        <v>6522</v>
      </c>
    </row>
    <row r="606" spans="1:14" s="51" customFormat="1" ht="16.5" customHeight="1" x14ac:dyDescent="0.25">
      <c r="A606" s="51" t="s">
        <v>2009</v>
      </c>
      <c r="B606" s="51" t="s">
        <v>2010</v>
      </c>
      <c r="C606" s="51">
        <v>1823</v>
      </c>
      <c r="D606" s="51" t="s">
        <v>2011</v>
      </c>
      <c r="E606" s="52">
        <v>491.08000000000004</v>
      </c>
      <c r="F606" s="52">
        <v>3111797.4007999999</v>
      </c>
      <c r="G606" s="52">
        <v>3402202.4322407292</v>
      </c>
      <c r="H606" s="53">
        <v>-8.5357951863394899E-2</v>
      </c>
      <c r="I606" s="52">
        <v>-290405.03144072928</v>
      </c>
      <c r="J606" s="52">
        <v>6336.6404675409294</v>
      </c>
      <c r="K606" s="52">
        <v>6928.000391465197</v>
      </c>
      <c r="L606" s="52">
        <v>6608.08</v>
      </c>
      <c r="M606" s="51" t="s">
        <v>6524</v>
      </c>
      <c r="N606" s="54" t="s">
        <v>6522</v>
      </c>
    </row>
    <row r="607" spans="1:14" s="51" customFormat="1" ht="16.5" customHeight="1" x14ac:dyDescent="0.25">
      <c r="A607" s="51" t="s">
        <v>2012</v>
      </c>
      <c r="B607" s="51" t="s">
        <v>2013</v>
      </c>
      <c r="C607" s="51">
        <v>1825</v>
      </c>
      <c r="D607" s="51" t="s">
        <v>2014</v>
      </c>
      <c r="E607" s="52">
        <v>2000.43</v>
      </c>
      <c r="F607" s="52">
        <v>3749245.9145999998</v>
      </c>
      <c r="G607" s="52">
        <v>4681626.9192255437</v>
      </c>
      <c r="H607" s="53">
        <v>-0.19915747681572682</v>
      </c>
      <c r="I607" s="52">
        <v>-932381.00462554395</v>
      </c>
      <c r="J607" s="52">
        <v>1874.2199999999998</v>
      </c>
      <c r="K607" s="52">
        <v>2340.3102928997982</v>
      </c>
      <c r="L607" s="52">
        <v>1874.22</v>
      </c>
      <c r="M607" s="51" t="s">
        <v>6525</v>
      </c>
      <c r="N607" s="54" t="s">
        <v>6522</v>
      </c>
    </row>
    <row r="608" spans="1:14" s="51" customFormat="1" ht="16.5" customHeight="1" x14ac:dyDescent="0.25">
      <c r="A608" s="51" t="s">
        <v>2016</v>
      </c>
      <c r="B608" s="51" t="s">
        <v>2017</v>
      </c>
      <c r="C608" s="51">
        <v>1826</v>
      </c>
      <c r="D608" s="51" t="s">
        <v>2018</v>
      </c>
      <c r="E608" s="52">
        <v>1140.5900000000001</v>
      </c>
      <c r="F608" s="52">
        <v>8319499.4768000003</v>
      </c>
      <c r="G608" s="52">
        <v>6789857.9938697498</v>
      </c>
      <c r="H608" s="53">
        <v>0.22528328049147617</v>
      </c>
      <c r="I608" s="52">
        <v>1529641.4829302505</v>
      </c>
      <c r="J608" s="52">
        <v>7294.0315773415505</v>
      </c>
      <c r="K608" s="52">
        <v>5952.9348792026485</v>
      </c>
      <c r="L608" s="52">
        <v>8213.08</v>
      </c>
      <c r="M608" s="51" t="s">
        <v>6524</v>
      </c>
      <c r="N608" s="54" t="s">
        <v>6522</v>
      </c>
    </row>
    <row r="609" spans="1:14" s="51" customFormat="1" ht="16.5" customHeight="1" x14ac:dyDescent="0.25">
      <c r="A609" s="51" t="s">
        <v>2020</v>
      </c>
      <c r="B609" s="51" t="s">
        <v>2021</v>
      </c>
      <c r="C609" s="51">
        <v>1827</v>
      </c>
      <c r="D609" s="51" t="s">
        <v>2022</v>
      </c>
      <c r="E609" s="52">
        <v>2287.56</v>
      </c>
      <c r="F609" s="52">
        <v>19741871.395800002</v>
      </c>
      <c r="G609" s="52">
        <v>15795336.611537721</v>
      </c>
      <c r="H609" s="53">
        <v>0.24985442737443986</v>
      </c>
      <c r="I609" s="52">
        <v>3946534.7842622809</v>
      </c>
      <c r="J609" s="52">
        <v>8630.0999299690502</v>
      </c>
      <c r="K609" s="52">
        <v>6904.8840736582742</v>
      </c>
      <c r="L609" s="52">
        <v>8692.18</v>
      </c>
      <c r="M609" s="51" t="s">
        <v>6521</v>
      </c>
      <c r="N609" s="54" t="s">
        <v>6527</v>
      </c>
    </row>
    <row r="610" spans="1:14" s="51" customFormat="1" ht="16.5" customHeight="1" x14ac:dyDescent="0.25">
      <c r="A610" s="51" t="s">
        <v>2024</v>
      </c>
      <c r="B610" s="51" t="s">
        <v>2025</v>
      </c>
      <c r="C610" s="51">
        <v>1828</v>
      </c>
      <c r="D610" s="51" t="s">
        <v>2026</v>
      </c>
      <c r="E610" s="52">
        <v>734.04</v>
      </c>
      <c r="F610" s="52">
        <v>6897878.3335999995</v>
      </c>
      <c r="G610" s="52">
        <v>7275010.2840455081</v>
      </c>
      <c r="H610" s="53">
        <v>-5.1839370079322045E-2</v>
      </c>
      <c r="I610" s="52">
        <v>-377131.95044550858</v>
      </c>
      <c r="J610" s="52">
        <v>9397.1422996022011</v>
      </c>
      <c r="K610" s="52">
        <v>9910.9180481247731</v>
      </c>
      <c r="L610" s="52">
        <v>9462.5</v>
      </c>
      <c r="M610" s="51" t="s">
        <v>6524</v>
      </c>
      <c r="N610" s="54" t="s">
        <v>6522</v>
      </c>
    </row>
    <row r="611" spans="1:14" s="51" customFormat="1" ht="16.5" customHeight="1" x14ac:dyDescent="0.25">
      <c r="A611" s="51" t="s">
        <v>2028</v>
      </c>
      <c r="B611" s="51" t="s">
        <v>2029</v>
      </c>
      <c r="C611" s="51">
        <v>1829</v>
      </c>
      <c r="D611" s="51" t="s">
        <v>2030</v>
      </c>
      <c r="E611" s="52">
        <v>178.08</v>
      </c>
      <c r="F611" s="52">
        <v>1897802.2622</v>
      </c>
      <c r="G611" s="52">
        <v>2241643.5249126488</v>
      </c>
      <c r="H611" s="53">
        <v>-0.15338802039278188</v>
      </c>
      <c r="I611" s="52">
        <v>-343841.26271264884</v>
      </c>
      <c r="J611" s="52">
        <v>10657.020789532793</v>
      </c>
      <c r="K611" s="52">
        <v>12587.845490300138</v>
      </c>
      <c r="L611" s="52">
        <v>10388.6</v>
      </c>
      <c r="M611" s="51" t="s">
        <v>6524</v>
      </c>
      <c r="N611" s="54" t="s">
        <v>6522</v>
      </c>
    </row>
    <row r="612" spans="1:14" s="51" customFormat="1" ht="16.5" customHeight="1" x14ac:dyDescent="0.25">
      <c r="A612" s="51" t="s">
        <v>2031</v>
      </c>
      <c r="B612" s="51" t="s">
        <v>2032</v>
      </c>
      <c r="C612" s="51">
        <v>1830</v>
      </c>
      <c r="D612" s="51" t="s">
        <v>2033</v>
      </c>
      <c r="E612" s="52">
        <v>1125.4600000000003</v>
      </c>
      <c r="F612" s="52">
        <v>3388034.4753999999</v>
      </c>
      <c r="G612" s="52">
        <v>4026082.8084747856</v>
      </c>
      <c r="H612" s="53">
        <v>-0.15847869093296163</v>
      </c>
      <c r="I612" s="52">
        <v>-638048.33307478577</v>
      </c>
      <c r="J612" s="52">
        <v>3010.3552995219725</v>
      </c>
      <c r="K612" s="52">
        <v>3577.2775651509469</v>
      </c>
      <c r="L612" s="52">
        <v>3044.69</v>
      </c>
      <c r="M612" s="51" t="s">
        <v>6523</v>
      </c>
      <c r="N612" s="54" t="s">
        <v>6522</v>
      </c>
    </row>
    <row r="613" spans="1:14" s="51" customFormat="1" ht="16.5" customHeight="1" x14ac:dyDescent="0.25">
      <c r="A613" s="51" t="s">
        <v>2034</v>
      </c>
      <c r="B613" s="51" t="s">
        <v>2035</v>
      </c>
      <c r="C613" s="51">
        <v>1831</v>
      </c>
      <c r="D613" s="51" t="s">
        <v>2036</v>
      </c>
      <c r="E613" s="52">
        <v>589.66</v>
      </c>
      <c r="F613" s="52">
        <v>2877523.3290000008</v>
      </c>
      <c r="G613" s="52">
        <v>3448571.5750125148</v>
      </c>
      <c r="H613" s="53">
        <v>-0.16558979090072723</v>
      </c>
      <c r="I613" s="52">
        <v>-571048.24601251399</v>
      </c>
      <c r="J613" s="52">
        <v>4879.9703710612912</v>
      </c>
      <c r="K613" s="52">
        <v>5848.4068361640857</v>
      </c>
      <c r="L613" s="52">
        <v>4866.51</v>
      </c>
      <c r="M613" s="51" t="s">
        <v>6523</v>
      </c>
      <c r="N613" s="54" t="s">
        <v>6522</v>
      </c>
    </row>
    <row r="614" spans="1:14" s="51" customFormat="1" ht="16.5" customHeight="1" x14ac:dyDescent="0.25">
      <c r="A614" s="51" t="s">
        <v>2037</v>
      </c>
      <c r="B614" s="51" t="s">
        <v>2038</v>
      </c>
      <c r="C614" s="51">
        <v>1832</v>
      </c>
      <c r="D614" s="51" t="s">
        <v>2039</v>
      </c>
      <c r="E614" s="52">
        <v>266.58</v>
      </c>
      <c r="F614" s="52">
        <v>2034319.7259999998</v>
      </c>
      <c r="G614" s="52">
        <v>2426942.6215102454</v>
      </c>
      <c r="H614" s="53">
        <v>-0.16177675237576195</v>
      </c>
      <c r="I614" s="52">
        <v>-392622.89551024558</v>
      </c>
      <c r="J614" s="52">
        <v>7631.1791057093551</v>
      </c>
      <c r="K614" s="52">
        <v>9103.9936285927124</v>
      </c>
      <c r="L614" s="52">
        <v>7877.32</v>
      </c>
      <c r="M614" s="51" t="s">
        <v>6525</v>
      </c>
      <c r="N614" s="54" t="s">
        <v>6526</v>
      </c>
    </row>
    <row r="615" spans="1:14" s="51" customFormat="1" ht="16.5" customHeight="1" x14ac:dyDescent="0.25">
      <c r="A615" s="51" t="s">
        <v>2040</v>
      </c>
      <c r="B615" s="51" t="s">
        <v>2041</v>
      </c>
      <c r="C615" s="51">
        <v>1833</v>
      </c>
      <c r="D615" s="51" t="s">
        <v>2042</v>
      </c>
      <c r="E615" s="52">
        <v>75.150000000000006</v>
      </c>
      <c r="F615" s="52">
        <v>763897.91419999988</v>
      </c>
      <c r="G615" s="52">
        <v>826047.50110513717</v>
      </c>
      <c r="H615" s="53">
        <v>-7.5237303934688637E-2</v>
      </c>
      <c r="I615" s="52">
        <v>-62149.586905137287</v>
      </c>
      <c r="J615" s="52">
        <v>10164.975571523617</v>
      </c>
      <c r="K615" s="52">
        <v>10991.982715969889</v>
      </c>
      <c r="L615" s="52">
        <v>10445.549999999999</v>
      </c>
      <c r="M615" s="51" t="s">
        <v>6525</v>
      </c>
      <c r="N615" s="54" t="s">
        <v>6529</v>
      </c>
    </row>
    <row r="616" spans="1:14" s="51" customFormat="1" ht="16.5" customHeight="1" x14ac:dyDescent="0.25">
      <c r="A616" s="51" t="s">
        <v>2043</v>
      </c>
      <c r="B616" s="51" t="s">
        <v>2044</v>
      </c>
      <c r="C616" s="51">
        <v>1834</v>
      </c>
      <c r="D616" s="51" t="s">
        <v>2045</v>
      </c>
      <c r="E616" s="52">
        <v>1045.18</v>
      </c>
      <c r="F616" s="52">
        <v>2343563.2049000002</v>
      </c>
      <c r="G616" s="52">
        <v>2854096.6903398163</v>
      </c>
      <c r="H616" s="53">
        <v>-0.17887743157679448</v>
      </c>
      <c r="I616" s="52">
        <v>-510533.48543981602</v>
      </c>
      <c r="J616" s="52">
        <v>2242.2579889588396</v>
      </c>
      <c r="K616" s="52">
        <v>2730.7226414013053</v>
      </c>
      <c r="L616" s="52">
        <v>2275.4699999999998</v>
      </c>
      <c r="M616" s="51" t="s">
        <v>6525</v>
      </c>
      <c r="N616" s="54" t="s">
        <v>6527</v>
      </c>
    </row>
    <row r="617" spans="1:14" s="51" customFormat="1" ht="16.5" customHeight="1" x14ac:dyDescent="0.25">
      <c r="A617" s="51" t="s">
        <v>2046</v>
      </c>
      <c r="B617" s="51" t="s">
        <v>2047</v>
      </c>
      <c r="C617" s="51">
        <v>1835</v>
      </c>
      <c r="D617" s="51" t="s">
        <v>2048</v>
      </c>
      <c r="E617" s="52">
        <v>567.1</v>
      </c>
      <c r="F617" s="52">
        <v>2341153.2917999998</v>
      </c>
      <c r="G617" s="52">
        <v>2304553.4839858017</v>
      </c>
      <c r="H617" s="53">
        <v>1.5881518076507062E-2</v>
      </c>
      <c r="I617" s="52">
        <v>36599.80781419808</v>
      </c>
      <c r="J617" s="52">
        <v>4128.2900578381232</v>
      </c>
      <c r="K617" s="52">
        <v>4063.7515146989977</v>
      </c>
      <c r="L617" s="52">
        <v>4102.08</v>
      </c>
      <c r="M617" s="51" t="s">
        <v>6523</v>
      </c>
      <c r="N617" s="54" t="s">
        <v>6522</v>
      </c>
    </row>
    <row r="618" spans="1:14" s="51" customFormat="1" ht="16.5" customHeight="1" x14ac:dyDescent="0.25">
      <c r="A618" s="51" t="s">
        <v>2049</v>
      </c>
      <c r="B618" s="51" t="s">
        <v>2050</v>
      </c>
      <c r="C618" s="51">
        <v>1836</v>
      </c>
      <c r="D618" s="51" t="s">
        <v>2051</v>
      </c>
      <c r="E618" s="52">
        <v>236.93</v>
      </c>
      <c r="F618" s="52">
        <v>1487885.0740000003</v>
      </c>
      <c r="G618" s="52">
        <v>1577940.8972487135</v>
      </c>
      <c r="H618" s="53">
        <v>-5.7071734059072732E-2</v>
      </c>
      <c r="I618" s="52">
        <v>-90055.823248713277</v>
      </c>
      <c r="J618" s="52">
        <v>6279.8509011100332</v>
      </c>
      <c r="K618" s="52">
        <v>6659.9455419267861</v>
      </c>
      <c r="L618" s="52">
        <v>6236.8</v>
      </c>
      <c r="M618" s="51" t="s">
        <v>6525</v>
      </c>
      <c r="N618" s="54" t="s">
        <v>6522</v>
      </c>
    </row>
    <row r="619" spans="1:14" s="51" customFormat="1" ht="16.5" customHeight="1" x14ac:dyDescent="0.25">
      <c r="A619" s="51" t="s">
        <v>2052</v>
      </c>
      <c r="B619" s="51" t="s">
        <v>2053</v>
      </c>
      <c r="C619" s="51">
        <v>1837</v>
      </c>
      <c r="D619" s="51" t="s">
        <v>2054</v>
      </c>
      <c r="E619" s="52">
        <v>199.42000000000002</v>
      </c>
      <c r="F619" s="52">
        <v>1679357.1724999999</v>
      </c>
      <c r="G619" s="52">
        <v>1992966.2308777841</v>
      </c>
      <c r="H619" s="53">
        <v>-0.1573579388947588</v>
      </c>
      <c r="I619" s="52">
        <v>-313609.05837778421</v>
      </c>
      <c r="J619" s="52">
        <v>8421.2073638551792</v>
      </c>
      <c r="K619" s="52">
        <v>9993.813212705767</v>
      </c>
      <c r="L619" s="52">
        <v>8128.34</v>
      </c>
      <c r="M619" s="51" t="s">
        <v>6525</v>
      </c>
      <c r="N619" s="54" t="s">
        <v>6522</v>
      </c>
    </row>
    <row r="620" spans="1:14" s="51" customFormat="1" ht="16.5" customHeight="1" x14ac:dyDescent="0.25">
      <c r="A620" s="51" t="s">
        <v>2055</v>
      </c>
      <c r="B620" s="51" t="s">
        <v>2056</v>
      </c>
      <c r="C620" s="51">
        <v>1838</v>
      </c>
      <c r="D620" s="51" t="s">
        <v>2057</v>
      </c>
      <c r="E620" s="52">
        <v>160.49</v>
      </c>
      <c r="F620" s="52">
        <v>254365.41570000001</v>
      </c>
      <c r="G620" s="52">
        <v>221273.88205589016</v>
      </c>
      <c r="H620" s="53">
        <v>0.14955011109603733</v>
      </c>
      <c r="I620" s="52">
        <v>33091.533644109848</v>
      </c>
      <c r="J620" s="52">
        <v>1584.93</v>
      </c>
      <c r="K620" s="52">
        <v>1378.7393735179148</v>
      </c>
      <c r="L620" s="52">
        <v>1584.93</v>
      </c>
      <c r="M620" s="51" t="s">
        <v>6525</v>
      </c>
      <c r="N620" s="54" t="s">
        <v>6527</v>
      </c>
    </row>
    <row r="621" spans="1:14" s="51" customFormat="1" ht="16.5" customHeight="1" x14ac:dyDescent="0.25">
      <c r="A621" s="51" t="s">
        <v>2058</v>
      </c>
      <c r="B621" s="51" t="s">
        <v>2059</v>
      </c>
      <c r="C621" s="51">
        <v>1839</v>
      </c>
      <c r="D621" s="51" t="s">
        <v>2060</v>
      </c>
      <c r="E621" s="52">
        <v>2891.7599999999998</v>
      </c>
      <c r="F621" s="52">
        <v>5796578.9330000021</v>
      </c>
      <c r="G621" s="52">
        <v>6233205.0390867023</v>
      </c>
      <c r="H621" s="53">
        <v>-7.0048410624829249E-2</v>
      </c>
      <c r="I621" s="52">
        <v>-436626.10608670022</v>
      </c>
      <c r="J621" s="52">
        <v>2004.5159117630794</v>
      </c>
      <c r="K621" s="52">
        <v>2155.5056571384566</v>
      </c>
      <c r="L621" s="52">
        <v>2070.8000000000002</v>
      </c>
      <c r="M621" s="51" t="s">
        <v>6523</v>
      </c>
      <c r="N621" s="54" t="s">
        <v>6522</v>
      </c>
    </row>
    <row r="622" spans="1:14" s="51" customFormat="1" ht="16.5" customHeight="1" x14ac:dyDescent="0.25">
      <c r="A622" s="51" t="s">
        <v>2061</v>
      </c>
      <c r="B622" s="51" t="s">
        <v>2062</v>
      </c>
      <c r="C622" s="51">
        <v>1840</v>
      </c>
      <c r="D622" s="51" t="s">
        <v>2063</v>
      </c>
      <c r="E622" s="52">
        <v>579.84999999999991</v>
      </c>
      <c r="F622" s="52">
        <v>2383243.0705999997</v>
      </c>
      <c r="G622" s="52">
        <v>2354182.5244313562</v>
      </c>
      <c r="H622" s="53">
        <v>1.2344219646122312E-2</v>
      </c>
      <c r="I622" s="52">
        <v>29060.546168643516</v>
      </c>
      <c r="J622" s="52">
        <v>4110.1027345003022</v>
      </c>
      <c r="K622" s="52">
        <v>4059.9853831704004</v>
      </c>
      <c r="L622" s="52">
        <v>4095.32</v>
      </c>
      <c r="M622" s="51" t="s">
        <v>6524</v>
      </c>
      <c r="N622" s="54" t="s">
        <v>6522</v>
      </c>
    </row>
    <row r="623" spans="1:14" s="51" customFormat="1" ht="16.5" customHeight="1" x14ac:dyDescent="0.25">
      <c r="A623" s="51" t="s">
        <v>2064</v>
      </c>
      <c r="B623" s="51" t="s">
        <v>2065</v>
      </c>
      <c r="C623" s="51">
        <v>1841</v>
      </c>
      <c r="D623" s="51" t="s">
        <v>2066</v>
      </c>
      <c r="E623" s="52">
        <v>186.03</v>
      </c>
      <c r="F623" s="52">
        <v>1221909.0696</v>
      </c>
      <c r="G623" s="52">
        <v>1248021.0004475729</v>
      </c>
      <c r="H623" s="53">
        <v>-2.0922669440825437E-2</v>
      </c>
      <c r="I623" s="52">
        <v>-26111.930847572861</v>
      </c>
      <c r="J623" s="52">
        <v>6568.3441896468312</v>
      </c>
      <c r="K623" s="52">
        <v>6708.708275265134</v>
      </c>
      <c r="L623" s="52">
        <v>6868.64</v>
      </c>
      <c r="M623" s="51" t="s">
        <v>6523</v>
      </c>
      <c r="N623" s="54" t="s">
        <v>6522</v>
      </c>
    </row>
    <row r="624" spans="1:14" s="51" customFormat="1" ht="16.5" customHeight="1" x14ac:dyDescent="0.25">
      <c r="A624" s="51" t="s">
        <v>2067</v>
      </c>
      <c r="B624" s="51" t="s">
        <v>2068</v>
      </c>
      <c r="C624" s="51">
        <v>1843</v>
      </c>
      <c r="D624" s="51" t="s">
        <v>2069</v>
      </c>
      <c r="E624" s="52">
        <v>300.37999999999994</v>
      </c>
      <c r="F624" s="52">
        <v>448599.50720000005</v>
      </c>
      <c r="G624" s="52">
        <v>522666.01255702373</v>
      </c>
      <c r="H624" s="53">
        <v>-0.14170905239211995</v>
      </c>
      <c r="I624" s="52">
        <v>-74066.505357023678</v>
      </c>
      <c r="J624" s="52">
        <v>1493.4400000000005</v>
      </c>
      <c r="K624" s="52">
        <v>1740.0160215627666</v>
      </c>
      <c r="L624" s="52">
        <v>1493.44</v>
      </c>
      <c r="M624" s="51" t="s">
        <v>6525</v>
      </c>
      <c r="N624" s="54" t="s">
        <v>6528</v>
      </c>
    </row>
    <row r="625" spans="1:14" s="51" customFormat="1" ht="16.5" customHeight="1" x14ac:dyDescent="0.25">
      <c r="A625" s="51" t="s">
        <v>2070</v>
      </c>
      <c r="B625" s="51" t="s">
        <v>2071</v>
      </c>
      <c r="C625" s="51">
        <v>1844</v>
      </c>
      <c r="D625" s="51" t="s">
        <v>2072</v>
      </c>
      <c r="E625" s="52">
        <v>5530.46</v>
      </c>
      <c r="F625" s="52">
        <v>14997338.4264</v>
      </c>
      <c r="G625" s="52">
        <v>16399490.248145578</v>
      </c>
      <c r="H625" s="53">
        <v>-8.5499719840629207E-2</v>
      </c>
      <c r="I625" s="52">
        <v>-1402151.8217455782</v>
      </c>
      <c r="J625" s="52">
        <v>2711.7705265746431</v>
      </c>
      <c r="K625" s="52">
        <v>2965.3031118832027</v>
      </c>
      <c r="L625" s="52">
        <v>2770.37</v>
      </c>
      <c r="M625" s="51" t="s">
        <v>6523</v>
      </c>
      <c r="N625" s="54" t="s">
        <v>6522</v>
      </c>
    </row>
    <row r="626" spans="1:14" s="51" customFormat="1" ht="16.5" customHeight="1" x14ac:dyDescent="0.25">
      <c r="A626" s="51" t="s">
        <v>2073</v>
      </c>
      <c r="B626" s="51" t="s">
        <v>2074</v>
      </c>
      <c r="C626" s="51">
        <v>1845</v>
      </c>
      <c r="D626" s="51" t="s">
        <v>2075</v>
      </c>
      <c r="E626" s="52">
        <v>1345.0200000000002</v>
      </c>
      <c r="F626" s="52">
        <v>6474730.8464000011</v>
      </c>
      <c r="G626" s="52">
        <v>6537688.5052719312</v>
      </c>
      <c r="H626" s="53">
        <v>-9.6299569520881256E-3</v>
      </c>
      <c r="I626" s="52">
        <v>-62957.658871930093</v>
      </c>
      <c r="J626" s="52">
        <v>4813.8546983687975</v>
      </c>
      <c r="K626" s="52">
        <v>4860.6626706457373</v>
      </c>
      <c r="L626" s="52">
        <v>4762.68</v>
      </c>
      <c r="M626" s="51" t="s">
        <v>6523</v>
      </c>
      <c r="N626" s="54" t="s">
        <v>6522</v>
      </c>
    </row>
    <row r="627" spans="1:14" s="51" customFormat="1" ht="16.5" customHeight="1" x14ac:dyDescent="0.25">
      <c r="A627" s="51" t="s">
        <v>2076</v>
      </c>
      <c r="B627" s="51" t="s">
        <v>2077</v>
      </c>
      <c r="C627" s="51">
        <v>1846</v>
      </c>
      <c r="D627" s="51" t="s">
        <v>2078</v>
      </c>
      <c r="E627" s="52">
        <v>1495.14</v>
      </c>
      <c r="F627" s="52">
        <v>12109555.358399997</v>
      </c>
      <c r="G627" s="52">
        <v>11607624.779749041</v>
      </c>
      <c r="H627" s="53">
        <v>4.3241454490037912E-2</v>
      </c>
      <c r="I627" s="52">
        <v>501930.57865095511</v>
      </c>
      <c r="J627" s="52">
        <v>8099.2785681608384</v>
      </c>
      <c r="K627" s="52">
        <v>7763.5704882145092</v>
      </c>
      <c r="L627" s="52">
        <v>8023.4</v>
      </c>
      <c r="M627" s="51" t="s">
        <v>6523</v>
      </c>
      <c r="N627" s="54" t="s">
        <v>6522</v>
      </c>
    </row>
    <row r="628" spans="1:14" s="51" customFormat="1" ht="16.5" customHeight="1" x14ac:dyDescent="0.25">
      <c r="A628" s="51" t="s">
        <v>2079</v>
      </c>
      <c r="B628" s="51" t="s">
        <v>2080</v>
      </c>
      <c r="C628" s="51">
        <v>1847</v>
      </c>
      <c r="D628" s="51" t="s">
        <v>2081</v>
      </c>
      <c r="E628" s="52">
        <v>652.64</v>
      </c>
      <c r="F628" s="52">
        <v>7816920.0721000005</v>
      </c>
      <c r="G628" s="52">
        <v>8692327.5229267534</v>
      </c>
      <c r="H628" s="53">
        <v>-0.10071036192754945</v>
      </c>
      <c r="I628" s="52">
        <v>-875407.45082675293</v>
      </c>
      <c r="J628" s="52">
        <v>11977.384273259378</v>
      </c>
      <c r="K628" s="52">
        <v>13318.717092005936</v>
      </c>
      <c r="L628" s="52">
        <v>11942.66</v>
      </c>
      <c r="M628" s="51" t="s">
        <v>6524</v>
      </c>
      <c r="N628" s="54" t="s">
        <v>6522</v>
      </c>
    </row>
    <row r="629" spans="1:14" s="51" customFormat="1" ht="16.5" customHeight="1" x14ac:dyDescent="0.25">
      <c r="A629" s="51" t="s">
        <v>2082</v>
      </c>
      <c r="B629" s="51" t="s">
        <v>2083</v>
      </c>
      <c r="C629" s="51">
        <v>1848</v>
      </c>
      <c r="D629" s="51" t="s">
        <v>2084</v>
      </c>
      <c r="E629" s="52">
        <v>487</v>
      </c>
      <c r="F629" s="52">
        <v>862613.35999999987</v>
      </c>
      <c r="G629" s="52">
        <v>1103578.635358908</v>
      </c>
      <c r="H629" s="53">
        <v>-0.21834898541737435</v>
      </c>
      <c r="I629" s="52">
        <v>-240965.27535890811</v>
      </c>
      <c r="J629" s="52">
        <v>1771.2799999999997</v>
      </c>
      <c r="K629" s="52">
        <v>2266.0752266096674</v>
      </c>
      <c r="L629" s="52">
        <v>1771.28</v>
      </c>
      <c r="M629" s="51" t="s">
        <v>6525</v>
      </c>
      <c r="N629" s="54" t="s">
        <v>6522</v>
      </c>
    </row>
    <row r="630" spans="1:14" s="51" customFormat="1" ht="16.5" customHeight="1" x14ac:dyDescent="0.25">
      <c r="A630" s="51" t="s">
        <v>2085</v>
      </c>
      <c r="B630" s="51" t="s">
        <v>2086</v>
      </c>
      <c r="C630" s="51">
        <v>1849</v>
      </c>
      <c r="D630" s="51" t="s">
        <v>2087</v>
      </c>
      <c r="E630" s="52">
        <v>1763.73</v>
      </c>
      <c r="F630" s="52">
        <v>3093702.7387000001</v>
      </c>
      <c r="G630" s="52">
        <v>3898454.1392423469</v>
      </c>
      <c r="H630" s="53">
        <v>-0.20642833589899501</v>
      </c>
      <c r="I630" s="52">
        <v>-804751.40054234676</v>
      </c>
      <c r="J630" s="52">
        <v>1754.0682183213985</v>
      </c>
      <c r="K630" s="52">
        <v>2210.3463337598992</v>
      </c>
      <c r="L630" s="52">
        <v>1750.49</v>
      </c>
      <c r="M630" s="51" t="s">
        <v>6521</v>
      </c>
      <c r="N630" s="54" t="s">
        <v>6527</v>
      </c>
    </row>
    <row r="631" spans="1:14" s="51" customFormat="1" ht="16.5" customHeight="1" x14ac:dyDescent="0.25">
      <c r="A631" s="51" t="s">
        <v>2088</v>
      </c>
      <c r="B631" s="51" t="s">
        <v>2089</v>
      </c>
      <c r="C631" s="51">
        <v>1850</v>
      </c>
      <c r="D631" s="51" t="s">
        <v>2090</v>
      </c>
      <c r="E631" s="52">
        <v>164.47000000000003</v>
      </c>
      <c r="F631" s="52">
        <v>532737.87340000004</v>
      </c>
      <c r="G631" s="52">
        <v>645011.72868514387</v>
      </c>
      <c r="H631" s="53">
        <v>-0.17406482749393415</v>
      </c>
      <c r="I631" s="52">
        <v>-112273.85528514383</v>
      </c>
      <c r="J631" s="52">
        <v>3239.1188265337141</v>
      </c>
      <c r="K631" s="52">
        <v>3921.759157810809</v>
      </c>
      <c r="L631" s="52">
        <v>3210.67</v>
      </c>
      <c r="M631" s="51" t="s">
        <v>6523</v>
      </c>
      <c r="N631" s="54" t="s">
        <v>6529</v>
      </c>
    </row>
    <row r="632" spans="1:14" s="51" customFormat="1" ht="16.5" customHeight="1" x14ac:dyDescent="0.25">
      <c r="A632" s="51" t="s">
        <v>2091</v>
      </c>
      <c r="B632" s="51" t="s">
        <v>2092</v>
      </c>
      <c r="C632" s="51">
        <v>1853</v>
      </c>
      <c r="D632" s="51" t="s">
        <v>2093</v>
      </c>
      <c r="E632" s="52">
        <v>3272.9700000000003</v>
      </c>
      <c r="F632" s="52">
        <v>5215314.0465000011</v>
      </c>
      <c r="G632" s="52">
        <v>5601174.8347277986</v>
      </c>
      <c r="H632" s="53">
        <v>-6.8889259773757705E-2</v>
      </c>
      <c r="I632" s="52">
        <v>-385860.78822779749</v>
      </c>
      <c r="J632" s="52">
        <v>1593.4500000000003</v>
      </c>
      <c r="K632" s="52">
        <v>1711.3431637710698</v>
      </c>
      <c r="L632" s="52">
        <v>1593.45</v>
      </c>
      <c r="M632" s="51" t="s">
        <v>6525</v>
      </c>
      <c r="N632" s="54" t="s">
        <v>6527</v>
      </c>
    </row>
    <row r="633" spans="1:14" s="51" customFormat="1" ht="16.5" customHeight="1" x14ac:dyDescent="0.25">
      <c r="A633" s="51" t="s">
        <v>1763</v>
      </c>
      <c r="B633" s="51" t="s">
        <v>1764</v>
      </c>
      <c r="C633" s="51">
        <v>1729</v>
      </c>
      <c r="D633" s="51" t="s">
        <v>1765</v>
      </c>
      <c r="E633" s="52">
        <v>7611.84</v>
      </c>
      <c r="F633" s="52">
        <v>13688816.0736</v>
      </c>
      <c r="G633" s="52">
        <v>14979401.385204026</v>
      </c>
      <c r="H633" s="53">
        <v>-8.6157335558069037E-2</v>
      </c>
      <c r="I633" s="52">
        <v>-1290585.3116040267</v>
      </c>
      <c r="J633" s="52">
        <v>1798.3583566654054</v>
      </c>
      <c r="K633" s="52">
        <v>1967.9080728449399</v>
      </c>
      <c r="L633" s="52">
        <v>1790.39</v>
      </c>
      <c r="M633" s="51" t="s">
        <v>6523</v>
      </c>
      <c r="N633" s="54" t="s">
        <v>6522</v>
      </c>
    </row>
    <row r="634" spans="1:14" s="51" customFormat="1" ht="16.5" customHeight="1" x14ac:dyDescent="0.25">
      <c r="A634" s="51" t="s">
        <v>1766</v>
      </c>
      <c r="B634" s="51" t="s">
        <v>1767</v>
      </c>
      <c r="C634" s="51">
        <v>1730</v>
      </c>
      <c r="D634" s="51" t="s">
        <v>1768</v>
      </c>
      <c r="E634" s="52">
        <v>7041.630000000001</v>
      </c>
      <c r="F634" s="52">
        <v>19828739.909900002</v>
      </c>
      <c r="G634" s="52">
        <v>22931100.06915186</v>
      </c>
      <c r="H634" s="53">
        <v>-0.13529050721056846</v>
      </c>
      <c r="I634" s="52">
        <v>-3102360.1592518575</v>
      </c>
      <c r="J634" s="52">
        <v>2815.9303896825022</v>
      </c>
      <c r="K634" s="52">
        <v>3256.5045407316002</v>
      </c>
      <c r="L634" s="52">
        <v>2804.17</v>
      </c>
      <c r="M634" s="51" t="s">
        <v>6521</v>
      </c>
      <c r="N634" s="54" t="s">
        <v>6522</v>
      </c>
    </row>
    <row r="635" spans="1:14" s="51" customFormat="1" ht="16.5" customHeight="1" x14ac:dyDescent="0.25">
      <c r="A635" s="51" t="s">
        <v>1769</v>
      </c>
      <c r="B635" s="51" t="s">
        <v>1770</v>
      </c>
      <c r="C635" s="51">
        <v>1731</v>
      </c>
      <c r="D635" s="51" t="s">
        <v>1771</v>
      </c>
      <c r="E635" s="52">
        <v>4003.7799999999997</v>
      </c>
      <c r="F635" s="52">
        <v>15776760.744200001</v>
      </c>
      <c r="G635" s="52">
        <v>19065839.357587546</v>
      </c>
      <c r="H635" s="53">
        <v>-0.17251160841647428</v>
      </c>
      <c r="I635" s="52">
        <v>-3289078.6133875456</v>
      </c>
      <c r="J635" s="52">
        <v>3940.4664452592306</v>
      </c>
      <c r="K635" s="52">
        <v>4761.9597873977955</v>
      </c>
      <c r="L635" s="52">
        <v>3897.13</v>
      </c>
      <c r="M635" s="51" t="s">
        <v>6521</v>
      </c>
      <c r="N635" s="54" t="s">
        <v>6522</v>
      </c>
    </row>
    <row r="636" spans="1:14" s="51" customFormat="1" ht="16.5" customHeight="1" x14ac:dyDescent="0.25">
      <c r="A636" s="51" t="s">
        <v>1772</v>
      </c>
      <c r="B636" s="51" t="s">
        <v>1773</v>
      </c>
      <c r="C636" s="51">
        <v>1732</v>
      </c>
      <c r="D636" s="51" t="s">
        <v>1774</v>
      </c>
      <c r="E636" s="52">
        <v>1255.44</v>
      </c>
      <c r="F636" s="52">
        <v>7423544.5251000011</v>
      </c>
      <c r="G636" s="52">
        <v>8767530.0664815158</v>
      </c>
      <c r="H636" s="53">
        <v>-0.15329123837505898</v>
      </c>
      <c r="I636" s="52">
        <v>-1343985.5413815146</v>
      </c>
      <c r="J636" s="52">
        <v>5913.1018010418666</v>
      </c>
      <c r="K636" s="52">
        <v>6983.6312898119504</v>
      </c>
      <c r="L636" s="52">
        <v>5874.14</v>
      </c>
      <c r="M636" s="51" t="s">
        <v>6521</v>
      </c>
      <c r="N636" s="54" t="s">
        <v>6522</v>
      </c>
    </row>
    <row r="637" spans="1:14" s="51" customFormat="1" ht="16.5" customHeight="1" x14ac:dyDescent="0.25">
      <c r="A637" s="51" t="s">
        <v>1775</v>
      </c>
      <c r="B637" s="51" t="s">
        <v>1776</v>
      </c>
      <c r="C637" s="51">
        <v>1733</v>
      </c>
      <c r="D637" s="51" t="s">
        <v>1777</v>
      </c>
      <c r="E637" s="52">
        <v>7557.6400000000012</v>
      </c>
      <c r="F637" s="52">
        <v>6680651.4544000011</v>
      </c>
      <c r="G637" s="52">
        <v>6476147.7812677976</v>
      </c>
      <c r="H637" s="53">
        <v>3.1577981238125608E-2</v>
      </c>
      <c r="I637" s="52">
        <v>204503.67313220352</v>
      </c>
      <c r="J637" s="52">
        <v>883.96</v>
      </c>
      <c r="K637" s="52">
        <v>856.90080253462679</v>
      </c>
      <c r="L637" s="52">
        <v>883.96</v>
      </c>
      <c r="M637" s="51" t="s">
        <v>6523</v>
      </c>
      <c r="N637" s="54" t="s">
        <v>6522</v>
      </c>
    </row>
    <row r="638" spans="1:14" s="51" customFormat="1" ht="16.5" customHeight="1" x14ac:dyDescent="0.25">
      <c r="A638" s="51" t="s">
        <v>1778</v>
      </c>
      <c r="B638" s="51" t="s">
        <v>1779</v>
      </c>
      <c r="C638" s="51">
        <v>1734</v>
      </c>
      <c r="D638" s="51" t="s">
        <v>1780</v>
      </c>
      <c r="E638" s="52">
        <v>10744.89</v>
      </c>
      <c r="F638" s="52">
        <v>14443444.118999997</v>
      </c>
      <c r="G638" s="52">
        <v>16552744.123722903</v>
      </c>
      <c r="H638" s="53">
        <v>-0.1274290225812118</v>
      </c>
      <c r="I638" s="52">
        <v>-2109300.0047229063</v>
      </c>
      <c r="J638" s="52">
        <v>1344.2151682334577</v>
      </c>
      <c r="K638" s="52">
        <v>1540.5224365929205</v>
      </c>
      <c r="L638" s="52">
        <v>1335.26</v>
      </c>
      <c r="M638" s="51" t="s">
        <v>6521</v>
      </c>
      <c r="N638" s="54" t="s">
        <v>6522</v>
      </c>
    </row>
    <row r="639" spans="1:14" s="51" customFormat="1" ht="16.5" customHeight="1" x14ac:dyDescent="0.25">
      <c r="A639" s="51" t="s">
        <v>1781</v>
      </c>
      <c r="B639" s="51" t="s">
        <v>1782</v>
      </c>
      <c r="C639" s="51">
        <v>1735</v>
      </c>
      <c r="D639" s="51" t="s">
        <v>1783</v>
      </c>
      <c r="E639" s="52">
        <v>8038.5999999999995</v>
      </c>
      <c r="F639" s="52">
        <v>18927163.724800002</v>
      </c>
      <c r="G639" s="52">
        <v>19268715.713936292</v>
      </c>
      <c r="H639" s="53">
        <v>-1.7725726727560676E-2</v>
      </c>
      <c r="I639" s="52">
        <v>-341551.98913628981</v>
      </c>
      <c r="J639" s="52">
        <v>2354.5348350210238</v>
      </c>
      <c r="K639" s="52">
        <v>2397.0238242898381</v>
      </c>
      <c r="L639" s="52">
        <v>2346.13</v>
      </c>
      <c r="M639" s="51" t="s">
        <v>6521</v>
      </c>
      <c r="N639" s="54" t="s">
        <v>6522</v>
      </c>
    </row>
    <row r="640" spans="1:14" s="51" customFormat="1" ht="16.5" customHeight="1" x14ac:dyDescent="0.25">
      <c r="A640" s="51" t="s">
        <v>1784</v>
      </c>
      <c r="B640" s="51" t="s">
        <v>1785</v>
      </c>
      <c r="C640" s="51">
        <v>1736</v>
      </c>
      <c r="D640" s="51" t="s">
        <v>1786</v>
      </c>
      <c r="E640" s="52">
        <v>7868.64</v>
      </c>
      <c r="F640" s="52">
        <v>24543338.057100005</v>
      </c>
      <c r="G640" s="52">
        <v>26472568.271908991</v>
      </c>
      <c r="H640" s="53">
        <v>-7.2876579068309022E-2</v>
      </c>
      <c r="I640" s="52">
        <v>-1929230.2148089856</v>
      </c>
      <c r="J640" s="52">
        <v>3119.1334280256824</v>
      </c>
      <c r="K640" s="52">
        <v>3364.3130543409015</v>
      </c>
      <c r="L640" s="52">
        <v>3099.76</v>
      </c>
      <c r="M640" s="51" t="s">
        <v>6521</v>
      </c>
      <c r="N640" s="54" t="s">
        <v>6522</v>
      </c>
    </row>
    <row r="641" spans="1:14" s="51" customFormat="1" ht="16.5" customHeight="1" x14ac:dyDescent="0.25">
      <c r="A641" s="51" t="s">
        <v>1787</v>
      </c>
      <c r="B641" s="51" t="s">
        <v>1788</v>
      </c>
      <c r="C641" s="51">
        <v>1737</v>
      </c>
      <c r="D641" s="51" t="s">
        <v>1789</v>
      </c>
      <c r="E641" s="52">
        <v>6717.079999999999</v>
      </c>
      <c r="F641" s="52">
        <v>27923979.2925</v>
      </c>
      <c r="G641" s="52">
        <v>29114279.812215805</v>
      </c>
      <c r="H641" s="53">
        <v>-4.0883735658004405E-2</v>
      </c>
      <c r="I641" s="52">
        <v>-1190300.5197158046</v>
      </c>
      <c r="J641" s="52">
        <v>4157.1604465779783</v>
      </c>
      <c r="K641" s="52">
        <v>4334.3654999219616</v>
      </c>
      <c r="L641" s="52">
        <v>4094.25</v>
      </c>
      <c r="M641" s="51" t="s">
        <v>6521</v>
      </c>
      <c r="N641" s="54" t="s">
        <v>6522</v>
      </c>
    </row>
    <row r="642" spans="1:14" s="51" customFormat="1" ht="16.5" customHeight="1" x14ac:dyDescent="0.25">
      <c r="A642" s="51" t="s">
        <v>1982</v>
      </c>
      <c r="B642" s="51" t="s">
        <v>1983</v>
      </c>
      <c r="C642" s="51">
        <v>1813</v>
      </c>
      <c r="D642" s="51" t="s">
        <v>1984</v>
      </c>
      <c r="E642" s="52">
        <v>25408.720000000005</v>
      </c>
      <c r="F642" s="52">
        <v>15054158.425600002</v>
      </c>
      <c r="G642" s="52">
        <v>16164292.265050748</v>
      </c>
      <c r="H642" s="53">
        <v>-6.8678159318549148E-2</v>
      </c>
      <c r="I642" s="52">
        <v>-1110133.8394507468</v>
      </c>
      <c r="J642" s="52">
        <v>592.4799999999999</v>
      </c>
      <c r="K642" s="52">
        <v>636.17105722172334</v>
      </c>
      <c r="L642" s="52">
        <v>592.48</v>
      </c>
      <c r="M642" s="51" t="s">
        <v>6521</v>
      </c>
      <c r="N642" s="54" t="s">
        <v>6522</v>
      </c>
    </row>
    <row r="643" spans="1:14" s="51" customFormat="1" ht="16.5" customHeight="1" x14ac:dyDescent="0.25">
      <c r="A643" s="51" t="s">
        <v>1790</v>
      </c>
      <c r="B643" s="51" t="s">
        <v>1791</v>
      </c>
      <c r="C643" s="51">
        <v>1738</v>
      </c>
      <c r="D643" s="51" t="s">
        <v>1792</v>
      </c>
      <c r="E643" s="52">
        <v>10545.039999999999</v>
      </c>
      <c r="F643" s="52">
        <v>9261597.625599999</v>
      </c>
      <c r="G643" s="52">
        <v>10755890.112252796</v>
      </c>
      <c r="H643" s="53">
        <v>-0.13892783126805497</v>
      </c>
      <c r="I643" s="52">
        <v>-1494292.4866527971</v>
      </c>
      <c r="J643" s="52">
        <v>878.28947311721902</v>
      </c>
      <c r="K643" s="52">
        <v>1019.995193214326</v>
      </c>
      <c r="L643" s="52">
        <v>870.52</v>
      </c>
      <c r="M643" s="51" t="s">
        <v>6521</v>
      </c>
      <c r="N643" s="54" t="s">
        <v>6522</v>
      </c>
    </row>
    <row r="644" spans="1:14" s="51" customFormat="1" ht="16.5" customHeight="1" x14ac:dyDescent="0.25">
      <c r="A644" s="51" t="s">
        <v>1793</v>
      </c>
      <c r="B644" s="51" t="s">
        <v>1794</v>
      </c>
      <c r="C644" s="51">
        <v>1739</v>
      </c>
      <c r="D644" s="51" t="s">
        <v>1795</v>
      </c>
      <c r="E644" s="52">
        <v>3254.26</v>
      </c>
      <c r="F644" s="52">
        <v>7011178.3158</v>
      </c>
      <c r="G644" s="52">
        <v>7682876.996153703</v>
      </c>
      <c r="H644" s="53">
        <v>-8.7428014361023543E-2</v>
      </c>
      <c r="I644" s="52">
        <v>-671698.68035370298</v>
      </c>
      <c r="J644" s="52">
        <v>2154.4616336125569</v>
      </c>
      <c r="K644" s="52">
        <v>2360.8676000546061</v>
      </c>
      <c r="L644" s="52">
        <v>2138.63</v>
      </c>
      <c r="M644" s="51" t="s">
        <v>6521</v>
      </c>
      <c r="N644" s="54" t="s">
        <v>6522</v>
      </c>
    </row>
    <row r="645" spans="1:14" s="51" customFormat="1" ht="16.5" customHeight="1" x14ac:dyDescent="0.25">
      <c r="A645" s="51" t="s">
        <v>1796</v>
      </c>
      <c r="B645" s="51" t="s">
        <v>1797</v>
      </c>
      <c r="C645" s="51">
        <v>1740</v>
      </c>
      <c r="D645" s="51" t="s">
        <v>1798</v>
      </c>
      <c r="E645" s="52">
        <v>2534.14</v>
      </c>
      <c r="F645" s="52">
        <v>8082200.1679999996</v>
      </c>
      <c r="G645" s="52">
        <v>8896659.5215683524</v>
      </c>
      <c r="H645" s="53">
        <v>-9.1546647547188109E-2</v>
      </c>
      <c r="I645" s="52">
        <v>-814459.35356835276</v>
      </c>
      <c r="J645" s="52">
        <v>3189.3266228385173</v>
      </c>
      <c r="K645" s="52">
        <v>3510.7213972268119</v>
      </c>
      <c r="L645" s="52">
        <v>3179.12</v>
      </c>
      <c r="M645" s="51" t="s">
        <v>6521</v>
      </c>
      <c r="N645" s="54" t="s">
        <v>6522</v>
      </c>
    </row>
    <row r="646" spans="1:14" s="51" customFormat="1" ht="16.5" customHeight="1" x14ac:dyDescent="0.25">
      <c r="A646" s="51" t="s">
        <v>1799</v>
      </c>
      <c r="B646" s="51" t="s">
        <v>1800</v>
      </c>
      <c r="C646" s="51">
        <v>1741</v>
      </c>
      <c r="D646" s="51" t="s">
        <v>1801</v>
      </c>
      <c r="E646" s="52">
        <v>1286.33</v>
      </c>
      <c r="F646" s="52">
        <v>5837273.5373</v>
      </c>
      <c r="G646" s="52">
        <v>6704772.9349151291</v>
      </c>
      <c r="H646" s="53">
        <v>-0.12938535071003265</v>
      </c>
      <c r="I646" s="52">
        <v>-867499.39761512913</v>
      </c>
      <c r="J646" s="52">
        <v>4537.9284765962084</v>
      </c>
      <c r="K646" s="52">
        <v>5212.3272682088809</v>
      </c>
      <c r="L646" s="52">
        <v>4488.59</v>
      </c>
      <c r="M646" s="51" t="s">
        <v>6521</v>
      </c>
      <c r="N646" s="54" t="s">
        <v>6522</v>
      </c>
    </row>
    <row r="647" spans="1:14" s="51" customFormat="1" ht="16.5" customHeight="1" x14ac:dyDescent="0.25">
      <c r="A647" s="51" t="s">
        <v>1802</v>
      </c>
      <c r="B647" s="51" t="s">
        <v>1803</v>
      </c>
      <c r="C647" s="51">
        <v>1742</v>
      </c>
      <c r="D647" s="51" t="s">
        <v>1804</v>
      </c>
      <c r="E647" s="52">
        <v>4952.369999999999</v>
      </c>
      <c r="F647" s="52">
        <v>3480030.3990000002</v>
      </c>
      <c r="G647" s="52">
        <v>3637146.055787201</v>
      </c>
      <c r="H647" s="53">
        <v>-4.3197511009272826E-2</v>
      </c>
      <c r="I647" s="52">
        <v>-157115.65678720083</v>
      </c>
      <c r="J647" s="52">
        <v>702.70000000000016</v>
      </c>
      <c r="K647" s="52">
        <v>734.42534701308705</v>
      </c>
      <c r="L647" s="52">
        <v>702.7</v>
      </c>
      <c r="M647" s="51" t="s">
        <v>6523</v>
      </c>
      <c r="N647" s="54" t="s">
        <v>6522</v>
      </c>
    </row>
    <row r="648" spans="1:14" s="51" customFormat="1" ht="16.5" customHeight="1" x14ac:dyDescent="0.25">
      <c r="A648" s="51" t="s">
        <v>1805</v>
      </c>
      <c r="B648" s="51" t="s">
        <v>1806</v>
      </c>
      <c r="C648" s="51">
        <v>1743</v>
      </c>
      <c r="D648" s="51" t="s">
        <v>1807</v>
      </c>
      <c r="E648" s="52">
        <v>1310.3200000000002</v>
      </c>
      <c r="F648" s="52">
        <v>3259410.3866000003</v>
      </c>
      <c r="G648" s="52">
        <v>3324188.7078531245</v>
      </c>
      <c r="H648" s="53">
        <v>-1.9486956652036813E-2</v>
      </c>
      <c r="I648" s="52">
        <v>-64778.321253124159</v>
      </c>
      <c r="J648" s="52">
        <v>2487.4919001465291</v>
      </c>
      <c r="K648" s="52">
        <v>2536.9289241201568</v>
      </c>
      <c r="L648" s="52">
        <v>2484.13</v>
      </c>
      <c r="M648" s="51" t="s">
        <v>6521</v>
      </c>
      <c r="N648" s="54" t="s">
        <v>6522</v>
      </c>
    </row>
    <row r="649" spans="1:14" s="51" customFormat="1" ht="16.5" customHeight="1" x14ac:dyDescent="0.25">
      <c r="A649" s="51" t="s">
        <v>1808</v>
      </c>
      <c r="B649" s="51" t="s">
        <v>1809</v>
      </c>
      <c r="C649" s="51">
        <v>1744</v>
      </c>
      <c r="D649" s="51" t="s">
        <v>1810</v>
      </c>
      <c r="E649" s="52">
        <v>2269.7000000000003</v>
      </c>
      <c r="F649" s="52">
        <v>6628288.3192000007</v>
      </c>
      <c r="G649" s="52">
        <v>6334297.169698271</v>
      </c>
      <c r="H649" s="53">
        <v>4.6412591898610467E-2</v>
      </c>
      <c r="I649" s="52">
        <v>293991.14950172976</v>
      </c>
      <c r="J649" s="52">
        <v>2920.3367489976649</v>
      </c>
      <c r="K649" s="52">
        <v>2790.8081110711855</v>
      </c>
      <c r="L649" s="52">
        <v>2917.86</v>
      </c>
      <c r="M649" s="51" t="s">
        <v>6521</v>
      </c>
      <c r="N649" s="54" t="s">
        <v>6522</v>
      </c>
    </row>
    <row r="650" spans="1:14" s="51" customFormat="1" ht="16.5" customHeight="1" x14ac:dyDescent="0.25">
      <c r="A650" s="51" t="s">
        <v>1811</v>
      </c>
      <c r="B650" s="51" t="s">
        <v>1812</v>
      </c>
      <c r="C650" s="51">
        <v>1745</v>
      </c>
      <c r="D650" s="51" t="s">
        <v>1813</v>
      </c>
      <c r="E650" s="52">
        <v>4728.29</v>
      </c>
      <c r="F650" s="52">
        <v>18645587.853600003</v>
      </c>
      <c r="G650" s="52">
        <v>19100114.707332347</v>
      </c>
      <c r="H650" s="53">
        <v>-2.3797074556722753E-2</v>
      </c>
      <c r="I650" s="52">
        <v>-454526.85373234376</v>
      </c>
      <c r="J650" s="52">
        <v>3943.4103774514683</v>
      </c>
      <c r="K650" s="52">
        <v>4039.5396025481405</v>
      </c>
      <c r="L650" s="52">
        <v>4005.63</v>
      </c>
      <c r="M650" s="51" t="s">
        <v>6521</v>
      </c>
      <c r="N650" s="54" t="s">
        <v>6522</v>
      </c>
    </row>
    <row r="651" spans="1:14" s="51" customFormat="1" ht="16.5" customHeight="1" x14ac:dyDescent="0.25">
      <c r="A651" s="51" t="s">
        <v>1814</v>
      </c>
      <c r="B651" s="51" t="s">
        <v>1815</v>
      </c>
      <c r="C651" s="51">
        <v>1746</v>
      </c>
      <c r="D651" s="51" t="s">
        <v>1816</v>
      </c>
      <c r="E651" s="52">
        <v>348.08</v>
      </c>
      <c r="F651" s="52">
        <v>2040702.3298000002</v>
      </c>
      <c r="G651" s="52">
        <v>2230838.5014384077</v>
      </c>
      <c r="H651" s="53">
        <v>-8.5230809633153992E-2</v>
      </c>
      <c r="I651" s="52">
        <v>-190136.17163840751</v>
      </c>
      <c r="J651" s="52">
        <v>5862.7393984141581</v>
      </c>
      <c r="K651" s="52">
        <v>6408.9821346771078</v>
      </c>
      <c r="L651" s="52">
        <v>5832.76</v>
      </c>
      <c r="M651" s="51" t="s">
        <v>6524</v>
      </c>
      <c r="N651" s="54" t="s">
        <v>6522</v>
      </c>
    </row>
    <row r="652" spans="1:14" s="51" customFormat="1" ht="16.5" customHeight="1" x14ac:dyDescent="0.25">
      <c r="A652" s="51" t="s">
        <v>1817</v>
      </c>
      <c r="B652" s="51" t="s">
        <v>1818</v>
      </c>
      <c r="C652" s="51">
        <v>1747</v>
      </c>
      <c r="D652" s="51" t="s">
        <v>1819</v>
      </c>
      <c r="E652" s="52">
        <v>2651.5000000000005</v>
      </c>
      <c r="F652" s="52">
        <v>1794853.3800000001</v>
      </c>
      <c r="G652" s="52">
        <v>1873536.4341314244</v>
      </c>
      <c r="H652" s="53">
        <v>-4.1997077130716098E-2</v>
      </c>
      <c r="I652" s="52">
        <v>-78683.054131424287</v>
      </c>
      <c r="J652" s="52">
        <v>676.92</v>
      </c>
      <c r="K652" s="52">
        <v>706.59492141483088</v>
      </c>
      <c r="L652" s="52">
        <v>676.92</v>
      </c>
      <c r="M652" s="51" t="s">
        <v>6524</v>
      </c>
      <c r="N652" s="54" t="s">
        <v>6522</v>
      </c>
    </row>
    <row r="653" spans="1:14" s="51" customFormat="1" ht="16.5" customHeight="1" x14ac:dyDescent="0.25">
      <c r="A653" s="51" t="s">
        <v>1820</v>
      </c>
      <c r="B653" s="51" t="s">
        <v>1821</v>
      </c>
      <c r="C653" s="51">
        <v>1748</v>
      </c>
      <c r="D653" s="51" t="s">
        <v>1822</v>
      </c>
      <c r="E653" s="52">
        <v>24363.27</v>
      </c>
      <c r="F653" s="52">
        <v>33034849.968800001</v>
      </c>
      <c r="G653" s="52">
        <v>37194618.681953952</v>
      </c>
      <c r="H653" s="53">
        <v>-0.11183791797204745</v>
      </c>
      <c r="I653" s="52">
        <v>-4159768.7131539509</v>
      </c>
      <c r="J653" s="52">
        <v>1355.9284106279658</v>
      </c>
      <c r="K653" s="52">
        <v>1526.6677536288828</v>
      </c>
      <c r="L653" s="52">
        <v>1348.24</v>
      </c>
      <c r="M653" s="51" t="s">
        <v>6521</v>
      </c>
      <c r="N653" s="54" t="s">
        <v>6522</v>
      </c>
    </row>
    <row r="654" spans="1:14" s="51" customFormat="1" ht="16.5" customHeight="1" x14ac:dyDescent="0.25">
      <c r="A654" s="51" t="s">
        <v>1823</v>
      </c>
      <c r="B654" s="51" t="s">
        <v>1824</v>
      </c>
      <c r="C654" s="51">
        <v>1749</v>
      </c>
      <c r="D654" s="51" t="s">
        <v>1825</v>
      </c>
      <c r="E654" s="52">
        <v>15308.740000000002</v>
      </c>
      <c r="F654" s="52">
        <v>35781356.283199996</v>
      </c>
      <c r="G654" s="52">
        <v>38535426.35139142</v>
      </c>
      <c r="H654" s="53">
        <v>-7.1468524652562482E-2</v>
      </c>
      <c r="I654" s="52">
        <v>-2754070.068191424</v>
      </c>
      <c r="J654" s="52">
        <v>2337.3155650432363</v>
      </c>
      <c r="K654" s="52">
        <v>2517.217377223169</v>
      </c>
      <c r="L654" s="52">
        <v>2329.1</v>
      </c>
      <c r="M654" s="51" t="s">
        <v>6521</v>
      </c>
      <c r="N654" s="54" t="s">
        <v>6522</v>
      </c>
    </row>
    <row r="655" spans="1:14" s="51" customFormat="1" ht="16.5" customHeight="1" x14ac:dyDescent="0.25">
      <c r="A655" s="51" t="s">
        <v>1826</v>
      </c>
      <c r="B655" s="51" t="s">
        <v>1827</v>
      </c>
      <c r="C655" s="51">
        <v>1750</v>
      </c>
      <c r="D655" s="51" t="s">
        <v>1828</v>
      </c>
      <c r="E655" s="52">
        <v>10026.18</v>
      </c>
      <c r="F655" s="52">
        <v>33909804.410300002</v>
      </c>
      <c r="G655" s="52">
        <v>35901417.897204153</v>
      </c>
      <c r="H655" s="53">
        <v>-5.5474507792608652E-2</v>
      </c>
      <c r="I655" s="52">
        <v>-1991613.4869041517</v>
      </c>
      <c r="J655" s="52">
        <v>3382.1260350701864</v>
      </c>
      <c r="K655" s="52">
        <v>3580.7673408221431</v>
      </c>
      <c r="L655" s="52">
        <v>3367.28</v>
      </c>
      <c r="M655" s="51" t="s">
        <v>6521</v>
      </c>
      <c r="N655" s="54" t="s">
        <v>6522</v>
      </c>
    </row>
    <row r="656" spans="1:14" s="51" customFormat="1" ht="16.5" customHeight="1" x14ac:dyDescent="0.25">
      <c r="A656" s="51" t="s">
        <v>1829</v>
      </c>
      <c r="B656" s="51" t="s">
        <v>1830</v>
      </c>
      <c r="C656" s="51">
        <v>1751</v>
      </c>
      <c r="D656" s="51" t="s">
        <v>1831</v>
      </c>
      <c r="E656" s="52">
        <v>6112.63</v>
      </c>
      <c r="F656" s="52">
        <v>27550105.549400002</v>
      </c>
      <c r="G656" s="52">
        <v>30443875.750064831</v>
      </c>
      <c r="H656" s="53">
        <v>-9.5052621565723805E-2</v>
      </c>
      <c r="I656" s="52">
        <v>-2893770.2006648295</v>
      </c>
      <c r="J656" s="52">
        <v>4507.0788759339275</v>
      </c>
      <c r="K656" s="52">
        <v>4980.4872452716472</v>
      </c>
      <c r="L656" s="52">
        <v>4426.34</v>
      </c>
      <c r="M656" s="51" t="s">
        <v>6521</v>
      </c>
      <c r="N656" s="54" t="s">
        <v>6528</v>
      </c>
    </row>
    <row r="657" spans="1:14" s="51" customFormat="1" ht="16.5" customHeight="1" x14ac:dyDescent="0.25">
      <c r="A657" s="51" t="s">
        <v>1832</v>
      </c>
      <c r="B657" s="51" t="s">
        <v>1833</v>
      </c>
      <c r="C657" s="51">
        <v>1752</v>
      </c>
      <c r="D657" s="51" t="s">
        <v>1834</v>
      </c>
      <c r="E657" s="52">
        <v>30240.36</v>
      </c>
      <c r="F657" s="52">
        <v>15462500.875199998</v>
      </c>
      <c r="G657" s="52">
        <v>17442255.451231144</v>
      </c>
      <c r="H657" s="53">
        <v>-0.11350335864341488</v>
      </c>
      <c r="I657" s="52">
        <v>-1979754.5760311466</v>
      </c>
      <c r="J657" s="52">
        <v>511.31999999999994</v>
      </c>
      <c r="K657" s="52">
        <v>576.78729523164225</v>
      </c>
      <c r="L657" s="52">
        <v>511.32</v>
      </c>
      <c r="M657" s="51" t="s">
        <v>6521</v>
      </c>
      <c r="N657" s="54" t="s">
        <v>6522</v>
      </c>
    </row>
    <row r="658" spans="1:14" s="51" customFormat="1" ht="16.5" customHeight="1" x14ac:dyDescent="0.25">
      <c r="A658" s="51" t="s">
        <v>1835</v>
      </c>
      <c r="B658" s="51" t="s">
        <v>1836</v>
      </c>
      <c r="C658" s="51">
        <v>1753</v>
      </c>
      <c r="D658" s="51" t="s">
        <v>1837</v>
      </c>
      <c r="E658" s="52">
        <v>21777.260000000002</v>
      </c>
      <c r="F658" s="52">
        <v>57387171.874800004</v>
      </c>
      <c r="G658" s="52">
        <v>60108737.504009642</v>
      </c>
      <c r="H658" s="53">
        <v>-4.5277371347686168E-2</v>
      </c>
      <c r="I658" s="52">
        <v>-2721565.6292096376</v>
      </c>
      <c r="J658" s="52">
        <v>2635.1878920855975</v>
      </c>
      <c r="K658" s="52">
        <v>2760.1607136990438</v>
      </c>
      <c r="L658" s="52">
        <v>2626.53</v>
      </c>
      <c r="M658" s="51" t="s">
        <v>6521</v>
      </c>
      <c r="N658" s="54" t="s">
        <v>6522</v>
      </c>
    </row>
    <row r="659" spans="1:14" s="51" customFormat="1" ht="16.5" customHeight="1" x14ac:dyDescent="0.25">
      <c r="A659" s="51" t="s">
        <v>1838</v>
      </c>
      <c r="B659" s="51" t="s">
        <v>1839</v>
      </c>
      <c r="C659" s="51">
        <v>1754</v>
      </c>
      <c r="D659" s="51" t="s">
        <v>1840</v>
      </c>
      <c r="E659" s="52">
        <v>63208.429999999993</v>
      </c>
      <c r="F659" s="52">
        <v>215628472.49259996</v>
      </c>
      <c r="G659" s="52">
        <v>226477272.27305201</v>
      </c>
      <c r="H659" s="53">
        <v>-4.7902377450803058E-2</v>
      </c>
      <c r="I659" s="52">
        <v>-10848799.780452043</v>
      </c>
      <c r="J659" s="52">
        <v>3411.3878875428481</v>
      </c>
      <c r="K659" s="52">
        <v>3583.0232181538449</v>
      </c>
      <c r="L659" s="52">
        <v>3468.49</v>
      </c>
      <c r="M659" s="51" t="s">
        <v>6521</v>
      </c>
      <c r="N659" s="54" t="s">
        <v>6522</v>
      </c>
    </row>
    <row r="660" spans="1:14" s="51" customFormat="1" ht="16.5" customHeight="1" x14ac:dyDescent="0.25">
      <c r="A660" s="51" t="s">
        <v>1841</v>
      </c>
      <c r="B660" s="51" t="s">
        <v>1842</v>
      </c>
      <c r="C660" s="51">
        <v>1755</v>
      </c>
      <c r="D660" s="51" t="s">
        <v>1843</v>
      </c>
      <c r="E660" s="52">
        <v>60498.729999999996</v>
      </c>
      <c r="F660" s="52">
        <v>280704784.1886</v>
      </c>
      <c r="G660" s="52">
        <v>304306291.47050488</v>
      </c>
      <c r="H660" s="53">
        <v>-7.7558394103042994E-2</v>
      </c>
      <c r="I660" s="52">
        <v>-23601507.281904876</v>
      </c>
      <c r="J660" s="52">
        <v>4639.8458974031355</v>
      </c>
      <c r="K660" s="52">
        <v>5029.9616449883315</v>
      </c>
      <c r="L660" s="52">
        <v>4612.26</v>
      </c>
      <c r="M660" s="51" t="s">
        <v>6521</v>
      </c>
      <c r="N660" s="54" t="s">
        <v>6522</v>
      </c>
    </row>
    <row r="661" spans="1:14" s="51" customFormat="1" ht="16.5" customHeight="1" x14ac:dyDescent="0.25">
      <c r="A661" s="51" t="s">
        <v>1844</v>
      </c>
      <c r="B661" s="51" t="s">
        <v>1845</v>
      </c>
      <c r="C661" s="51">
        <v>1756</v>
      </c>
      <c r="D661" s="51" t="s">
        <v>1846</v>
      </c>
      <c r="E661" s="52">
        <v>14980.04</v>
      </c>
      <c r="F661" s="52">
        <v>106257626.2712</v>
      </c>
      <c r="G661" s="52">
        <v>119989225.11822088</v>
      </c>
      <c r="H661" s="53">
        <v>-0.11444026606132052</v>
      </c>
      <c r="I661" s="52">
        <v>-13731598.847020879</v>
      </c>
      <c r="J661" s="52">
        <v>7093.2805433897365</v>
      </c>
      <c r="K661" s="52">
        <v>8009.9402350207929</v>
      </c>
      <c r="L661" s="52">
        <v>7012.07</v>
      </c>
      <c r="M661" s="51" t="s">
        <v>6521</v>
      </c>
      <c r="N661" s="54" t="s">
        <v>6522</v>
      </c>
    </row>
    <row r="662" spans="1:14" s="51" customFormat="1" ht="16.5" customHeight="1" x14ac:dyDescent="0.25">
      <c r="A662" s="51" t="s">
        <v>1847</v>
      </c>
      <c r="B662" s="51" t="s">
        <v>1848</v>
      </c>
      <c r="C662" s="51">
        <v>1757</v>
      </c>
      <c r="D662" s="51" t="s">
        <v>1849</v>
      </c>
      <c r="E662" s="52">
        <v>26020.01</v>
      </c>
      <c r="F662" s="52">
        <v>17511987.130199999</v>
      </c>
      <c r="G662" s="52">
        <v>20551948.948617239</v>
      </c>
      <c r="H662" s="53">
        <v>-0.14791598723885369</v>
      </c>
      <c r="I662" s="52">
        <v>-3039961.8184172399</v>
      </c>
      <c r="J662" s="52">
        <v>673.02</v>
      </c>
      <c r="K662" s="52">
        <v>789.85169293237163</v>
      </c>
      <c r="L662" s="52">
        <v>673.02</v>
      </c>
      <c r="M662" s="51" t="s">
        <v>6521</v>
      </c>
      <c r="N662" s="54" t="s">
        <v>6522</v>
      </c>
    </row>
    <row r="663" spans="1:14" s="51" customFormat="1" ht="16.5" customHeight="1" x14ac:dyDescent="0.25">
      <c r="A663" s="51" t="s">
        <v>1850</v>
      </c>
      <c r="B663" s="51" t="s">
        <v>1851</v>
      </c>
      <c r="C663" s="51">
        <v>1758</v>
      </c>
      <c r="D663" s="51" t="s">
        <v>1852</v>
      </c>
      <c r="E663" s="52">
        <v>744.78000000000009</v>
      </c>
      <c r="F663" s="52">
        <v>1059358.8690000002</v>
      </c>
      <c r="G663" s="52">
        <v>1284437.417649504</v>
      </c>
      <c r="H663" s="53">
        <v>-0.17523512283019071</v>
      </c>
      <c r="I663" s="52">
        <v>-225078.54864950385</v>
      </c>
      <c r="J663" s="52">
        <v>1422.3782445822928</v>
      </c>
      <c r="K663" s="52">
        <v>1724.5863444903246</v>
      </c>
      <c r="L663" s="52">
        <v>1334.94</v>
      </c>
      <c r="M663" s="51" t="s">
        <v>6524</v>
      </c>
      <c r="N663" s="54" t="s">
        <v>6522</v>
      </c>
    </row>
    <row r="664" spans="1:14" s="51" customFormat="1" ht="16.5" customHeight="1" x14ac:dyDescent="0.25">
      <c r="A664" s="51" t="s">
        <v>1853</v>
      </c>
      <c r="B664" s="51" t="s">
        <v>1854</v>
      </c>
      <c r="C664" s="51">
        <v>1759</v>
      </c>
      <c r="D664" s="51" t="s">
        <v>1855</v>
      </c>
      <c r="E664" s="52">
        <v>225.13000000000002</v>
      </c>
      <c r="F664" s="52">
        <v>927118.76989999996</v>
      </c>
      <c r="G664" s="52">
        <v>1019134.4078542823</v>
      </c>
      <c r="H664" s="53">
        <v>-9.0288029964580407E-2</v>
      </c>
      <c r="I664" s="52">
        <v>-92015.637954282342</v>
      </c>
      <c r="J664" s="52">
        <v>4118.1484915382216</v>
      </c>
      <c r="K664" s="52">
        <v>4526.8707318184261</v>
      </c>
      <c r="L664" s="52">
        <v>3930.71</v>
      </c>
      <c r="M664" s="51" t="s">
        <v>6524</v>
      </c>
      <c r="N664" s="54" t="s">
        <v>6526</v>
      </c>
    </row>
    <row r="665" spans="1:14" s="51" customFormat="1" ht="16.5" customHeight="1" x14ac:dyDescent="0.25">
      <c r="A665" s="51" t="s">
        <v>1856</v>
      </c>
      <c r="B665" s="51" t="s">
        <v>1857</v>
      </c>
      <c r="C665" s="51">
        <v>1760</v>
      </c>
      <c r="D665" s="51" t="s">
        <v>1858</v>
      </c>
      <c r="E665" s="52">
        <v>113.07000000000001</v>
      </c>
      <c r="F665" s="52">
        <v>759535.09350000008</v>
      </c>
      <c r="G665" s="52">
        <v>738754.08902162476</v>
      </c>
      <c r="H665" s="53">
        <v>2.8129799600699057E-2</v>
      </c>
      <c r="I665" s="52">
        <v>20781.004478375311</v>
      </c>
      <c r="J665" s="52">
        <v>6717.3882860175117</v>
      </c>
      <c r="K665" s="52">
        <v>6533.599443014281</v>
      </c>
      <c r="L665" s="52">
        <v>6597.1</v>
      </c>
      <c r="M665" s="51" t="s">
        <v>6524</v>
      </c>
      <c r="N665" s="54" t="s">
        <v>6528</v>
      </c>
    </row>
    <row r="666" spans="1:14" s="51" customFormat="1" ht="16.5" customHeight="1" x14ac:dyDescent="0.25">
      <c r="A666" s="51" t="s">
        <v>1985</v>
      </c>
      <c r="B666" s="51" t="s">
        <v>1986</v>
      </c>
      <c r="C666" s="51">
        <v>1814</v>
      </c>
      <c r="D666" s="51" t="s">
        <v>1987</v>
      </c>
      <c r="E666" s="52">
        <v>605.17000000000007</v>
      </c>
      <c r="F666" s="52">
        <v>403654.44170000002</v>
      </c>
      <c r="G666" s="52">
        <v>351440.78233121429</v>
      </c>
      <c r="H666" s="53">
        <v>0.14857029119510989</v>
      </c>
      <c r="I666" s="52">
        <v>52213.659368785738</v>
      </c>
      <c r="J666" s="52">
        <v>667.01</v>
      </c>
      <c r="K666" s="52">
        <v>580.73067457278819</v>
      </c>
      <c r="L666" s="52">
        <v>667.01</v>
      </c>
      <c r="M666" s="51" t="s">
        <v>6525</v>
      </c>
      <c r="N666" s="54" t="s">
        <v>6529</v>
      </c>
    </row>
    <row r="667" spans="1:14" s="51" customFormat="1" ht="16.5" customHeight="1" x14ac:dyDescent="0.25">
      <c r="A667" s="51" t="s">
        <v>1859</v>
      </c>
      <c r="B667" s="51" t="s">
        <v>1860</v>
      </c>
      <c r="C667" s="51">
        <v>1762</v>
      </c>
      <c r="D667" s="51" t="s">
        <v>1861</v>
      </c>
      <c r="E667" s="52">
        <v>1708.8000000000002</v>
      </c>
      <c r="F667" s="52">
        <v>2931145.8360000001</v>
      </c>
      <c r="G667" s="52">
        <v>2999840.8812097334</v>
      </c>
      <c r="H667" s="53">
        <v>-2.2899562986831157E-2</v>
      </c>
      <c r="I667" s="52">
        <v>-68695.045209733304</v>
      </c>
      <c r="J667" s="52">
        <v>1715.3241081460674</v>
      </c>
      <c r="K667" s="52">
        <v>1755.5248602585048</v>
      </c>
      <c r="L667" s="52">
        <v>1704.53</v>
      </c>
      <c r="M667" s="51" t="s">
        <v>6521</v>
      </c>
      <c r="N667" s="54" t="s">
        <v>6522</v>
      </c>
    </row>
    <row r="668" spans="1:14" s="51" customFormat="1" ht="16.5" customHeight="1" x14ac:dyDescent="0.25">
      <c r="A668" s="51" t="s">
        <v>1862</v>
      </c>
      <c r="B668" s="51" t="s">
        <v>1863</v>
      </c>
      <c r="C668" s="51">
        <v>1763</v>
      </c>
      <c r="D668" s="51" t="s">
        <v>1864</v>
      </c>
      <c r="E668" s="52">
        <v>2213.11</v>
      </c>
      <c r="F668" s="52">
        <v>7845232.2107999995</v>
      </c>
      <c r="G668" s="52">
        <v>7420788.8553648675</v>
      </c>
      <c r="H668" s="53">
        <v>5.7196527715281942E-2</v>
      </c>
      <c r="I668" s="52">
        <v>424443.35543513205</v>
      </c>
      <c r="J668" s="52">
        <v>3544.8903176073486</v>
      </c>
      <c r="K668" s="52">
        <v>3353.1043894631839</v>
      </c>
      <c r="L668" s="52">
        <v>3534.68</v>
      </c>
      <c r="M668" s="51" t="s">
        <v>6521</v>
      </c>
      <c r="N668" s="54" t="s">
        <v>6522</v>
      </c>
    </row>
    <row r="669" spans="1:14" s="51" customFormat="1" ht="16.5" customHeight="1" x14ac:dyDescent="0.25">
      <c r="A669" s="51" t="s">
        <v>1865</v>
      </c>
      <c r="B669" s="51" t="s">
        <v>1866</v>
      </c>
      <c r="C669" s="51">
        <v>1764</v>
      </c>
      <c r="D669" s="51" t="s">
        <v>1867</v>
      </c>
      <c r="E669" s="52">
        <v>976.2</v>
      </c>
      <c r="F669" s="52">
        <v>4772270.3560000006</v>
      </c>
      <c r="G669" s="52">
        <v>4757466.5933524119</v>
      </c>
      <c r="H669" s="53">
        <v>3.1116902992600615E-3</v>
      </c>
      <c r="I669" s="52">
        <v>14803.762647588737</v>
      </c>
      <c r="J669" s="52">
        <v>4888.619500102438</v>
      </c>
      <c r="K669" s="52">
        <v>4873.4548180213187</v>
      </c>
      <c r="L669" s="52">
        <v>4875.3100000000004</v>
      </c>
      <c r="M669" s="51" t="s">
        <v>6521</v>
      </c>
      <c r="N669" s="54" t="s">
        <v>6526</v>
      </c>
    </row>
    <row r="670" spans="1:14" s="51" customFormat="1" ht="16.5" customHeight="1" x14ac:dyDescent="0.25">
      <c r="A670" s="51" t="s">
        <v>1868</v>
      </c>
      <c r="B670" s="51" t="s">
        <v>1869</v>
      </c>
      <c r="C670" s="51">
        <v>1765</v>
      </c>
      <c r="D670" s="51" t="s">
        <v>1870</v>
      </c>
      <c r="E670" s="52">
        <v>177.68</v>
      </c>
      <c r="F670" s="52">
        <v>1200672.3970999999</v>
      </c>
      <c r="G670" s="52">
        <v>1342247.9118726994</v>
      </c>
      <c r="H670" s="53">
        <v>-0.10547642765573295</v>
      </c>
      <c r="I670" s="52">
        <v>-141575.51477269945</v>
      </c>
      <c r="J670" s="52">
        <v>6757.4988580594318</v>
      </c>
      <c r="K670" s="52">
        <v>7554.2993689368486</v>
      </c>
      <c r="L670" s="52">
        <v>7013.04</v>
      </c>
      <c r="M670" s="51" t="s">
        <v>6524</v>
      </c>
      <c r="N670" s="54" t="s">
        <v>6522</v>
      </c>
    </row>
    <row r="671" spans="1:14" s="51" customFormat="1" ht="16.5" customHeight="1" x14ac:dyDescent="0.25">
      <c r="A671" s="51" t="s">
        <v>1871</v>
      </c>
      <c r="B671" s="51" t="s">
        <v>1872</v>
      </c>
      <c r="C671" s="51">
        <v>1766</v>
      </c>
      <c r="D671" s="51" t="s">
        <v>1873</v>
      </c>
      <c r="E671" s="52">
        <v>1906.9500000000003</v>
      </c>
      <c r="F671" s="52">
        <v>1005038.9279999998</v>
      </c>
      <c r="G671" s="52">
        <v>1183101.1386905655</v>
      </c>
      <c r="H671" s="53">
        <v>-0.1505046397703933</v>
      </c>
      <c r="I671" s="52">
        <v>-178062.21069056564</v>
      </c>
      <c r="J671" s="52">
        <v>527.03999999999985</v>
      </c>
      <c r="K671" s="52">
        <v>620.41539562682044</v>
      </c>
      <c r="L671" s="52">
        <v>527.04</v>
      </c>
      <c r="M671" s="51" t="s">
        <v>6521</v>
      </c>
      <c r="N671" s="54" t="s">
        <v>6522</v>
      </c>
    </row>
    <row r="672" spans="1:14" s="51" customFormat="1" ht="16.5" customHeight="1" x14ac:dyDescent="0.25">
      <c r="A672" s="51" t="s">
        <v>1874</v>
      </c>
      <c r="B672" s="51" t="s">
        <v>1875</v>
      </c>
      <c r="C672" s="51">
        <v>1767</v>
      </c>
      <c r="D672" s="51" t="s">
        <v>1876</v>
      </c>
      <c r="E672" s="52">
        <v>9421.14</v>
      </c>
      <c r="F672" s="52">
        <v>16778476.9608</v>
      </c>
      <c r="G672" s="52">
        <v>19105668.388418183</v>
      </c>
      <c r="H672" s="53">
        <v>-0.12180633413636144</v>
      </c>
      <c r="I672" s="52">
        <v>-2327191.4276181832</v>
      </c>
      <c r="J672" s="52">
        <v>1780.939139085079</v>
      </c>
      <c r="K672" s="52">
        <v>2027.9571674360197</v>
      </c>
      <c r="L672" s="52">
        <v>1755.97</v>
      </c>
      <c r="M672" s="51" t="s">
        <v>6521</v>
      </c>
      <c r="N672" s="54" t="s">
        <v>6522</v>
      </c>
    </row>
    <row r="673" spans="1:14" s="51" customFormat="1" ht="16.5" customHeight="1" x14ac:dyDescent="0.25">
      <c r="A673" s="51" t="s">
        <v>1877</v>
      </c>
      <c r="B673" s="51" t="s">
        <v>1878</v>
      </c>
      <c r="C673" s="51">
        <v>1768</v>
      </c>
      <c r="D673" s="51" t="s">
        <v>1879</v>
      </c>
      <c r="E673" s="52">
        <v>7733.7799999999988</v>
      </c>
      <c r="F673" s="52">
        <v>26359531.5198</v>
      </c>
      <c r="G673" s="52">
        <v>24351589.255777374</v>
      </c>
      <c r="H673" s="53">
        <v>8.2456312930222708E-2</v>
      </c>
      <c r="I673" s="52">
        <v>2007942.264022626</v>
      </c>
      <c r="J673" s="52">
        <v>3408.3632479589546</v>
      </c>
      <c r="K673" s="52">
        <v>3148.7305374315506</v>
      </c>
      <c r="L673" s="52">
        <v>3398.52</v>
      </c>
      <c r="M673" s="51" t="s">
        <v>6521</v>
      </c>
      <c r="N673" s="54" t="s">
        <v>6522</v>
      </c>
    </row>
    <row r="674" spans="1:14" s="51" customFormat="1" ht="16.5" customHeight="1" x14ac:dyDescent="0.25">
      <c r="A674" s="51" t="s">
        <v>1880</v>
      </c>
      <c r="B674" s="51" t="s">
        <v>1881</v>
      </c>
      <c r="C674" s="51">
        <v>1769</v>
      </c>
      <c r="D674" s="51" t="s">
        <v>1882</v>
      </c>
      <c r="E674" s="52">
        <v>7085.2799999999988</v>
      </c>
      <c r="F674" s="52">
        <v>36026546.111400001</v>
      </c>
      <c r="G674" s="52">
        <v>33553066.473427914</v>
      </c>
      <c r="H674" s="53">
        <v>7.3718437625691857E-2</v>
      </c>
      <c r="I674" s="52">
        <v>2473479.6379720867</v>
      </c>
      <c r="J674" s="52">
        <v>5084.7032314036996</v>
      </c>
      <c r="K674" s="52">
        <v>4735.6020472624823</v>
      </c>
      <c r="L674" s="52">
        <v>5009.57</v>
      </c>
      <c r="M674" s="51" t="s">
        <v>6521</v>
      </c>
      <c r="N674" s="54" t="s">
        <v>6526</v>
      </c>
    </row>
    <row r="675" spans="1:14" s="51" customFormat="1" ht="16.5" customHeight="1" x14ac:dyDescent="0.25">
      <c r="A675" s="51" t="s">
        <v>1883</v>
      </c>
      <c r="B675" s="51" t="s">
        <v>1884</v>
      </c>
      <c r="C675" s="51">
        <v>1770</v>
      </c>
      <c r="D675" s="51" t="s">
        <v>1885</v>
      </c>
      <c r="E675" s="52">
        <v>2431.09</v>
      </c>
      <c r="F675" s="52">
        <v>18264149.0832</v>
      </c>
      <c r="G675" s="52">
        <v>16916405.049814902</v>
      </c>
      <c r="H675" s="53">
        <v>7.9670830144839E-2</v>
      </c>
      <c r="I675" s="52">
        <v>1347744.033385098</v>
      </c>
      <c r="J675" s="52">
        <v>7512.7408212776982</v>
      </c>
      <c r="K675" s="52">
        <v>6958.36231888367</v>
      </c>
      <c r="L675" s="52">
        <v>7166.52</v>
      </c>
      <c r="M675" s="51" t="s">
        <v>6521</v>
      </c>
      <c r="N675" s="54" t="s">
        <v>6522</v>
      </c>
    </row>
    <row r="676" spans="1:14" s="51" customFormat="1" ht="16.5" customHeight="1" x14ac:dyDescent="0.25">
      <c r="A676" s="51" t="s">
        <v>1886</v>
      </c>
      <c r="B676" s="51" t="s">
        <v>1887</v>
      </c>
      <c r="C676" s="51">
        <v>1771</v>
      </c>
      <c r="D676" s="51" t="s">
        <v>1888</v>
      </c>
      <c r="E676" s="52">
        <v>11411.89</v>
      </c>
      <c r="F676" s="52">
        <v>7209575.6264000004</v>
      </c>
      <c r="G676" s="52">
        <v>8464614.4341706224</v>
      </c>
      <c r="H676" s="53">
        <v>-0.14826886889309243</v>
      </c>
      <c r="I676" s="52">
        <v>-1255038.807770622</v>
      </c>
      <c r="J676" s="52">
        <v>631.7600000000001</v>
      </c>
      <c r="K676" s="52">
        <v>741.73642001198948</v>
      </c>
      <c r="L676" s="52">
        <v>631.76</v>
      </c>
      <c r="M676" s="51" t="s">
        <v>6523</v>
      </c>
      <c r="N676" s="54" t="s">
        <v>6522</v>
      </c>
    </row>
    <row r="677" spans="1:14" s="51" customFormat="1" ht="16.5" customHeight="1" x14ac:dyDescent="0.25">
      <c r="A677" s="51" t="s">
        <v>1889</v>
      </c>
      <c r="B677" s="51" t="s">
        <v>1890</v>
      </c>
      <c r="C677" s="51">
        <v>1772</v>
      </c>
      <c r="D677" s="51" t="s">
        <v>1891</v>
      </c>
      <c r="E677" s="52">
        <v>9543.7199999999993</v>
      </c>
      <c r="F677" s="52">
        <v>11246557.445400001</v>
      </c>
      <c r="G677" s="52">
        <v>13288352.2679896</v>
      </c>
      <c r="H677" s="53">
        <v>-0.15365297227317576</v>
      </c>
      <c r="I677" s="52">
        <v>-2041794.8225895986</v>
      </c>
      <c r="J677" s="52">
        <v>1178.4249166362804</v>
      </c>
      <c r="K677" s="52">
        <v>1392.3661075544549</v>
      </c>
      <c r="L677" s="52">
        <v>1168.42</v>
      </c>
      <c r="M677" s="51" t="s">
        <v>6524</v>
      </c>
      <c r="N677" s="54" t="s">
        <v>6522</v>
      </c>
    </row>
    <row r="678" spans="1:14" s="51" customFormat="1" ht="16.5" customHeight="1" x14ac:dyDescent="0.25">
      <c r="A678" s="51" t="s">
        <v>1892</v>
      </c>
      <c r="B678" s="51" t="s">
        <v>1893</v>
      </c>
      <c r="C678" s="51">
        <v>1773</v>
      </c>
      <c r="D678" s="51" t="s">
        <v>1894</v>
      </c>
      <c r="E678" s="52">
        <v>4306.46</v>
      </c>
      <c r="F678" s="52">
        <v>8749894.0647999998</v>
      </c>
      <c r="G678" s="52">
        <v>9739463.0540598873</v>
      </c>
      <c r="H678" s="53">
        <v>-0.10160406007673972</v>
      </c>
      <c r="I678" s="52">
        <v>-989568.98925988749</v>
      </c>
      <c r="J678" s="52">
        <v>2031.8066497308694</v>
      </c>
      <c r="K678" s="52">
        <v>2261.5937577638911</v>
      </c>
      <c r="L678" s="52">
        <v>1990.88</v>
      </c>
      <c r="M678" s="51" t="s">
        <v>6521</v>
      </c>
      <c r="N678" s="54" t="s">
        <v>6522</v>
      </c>
    </row>
    <row r="679" spans="1:14" s="51" customFormat="1" ht="16.5" customHeight="1" x14ac:dyDescent="0.25">
      <c r="A679" s="51" t="s">
        <v>1988</v>
      </c>
      <c r="B679" s="51" t="s">
        <v>1989</v>
      </c>
      <c r="C679" s="51">
        <v>1815</v>
      </c>
      <c r="D679" s="51" t="s">
        <v>1990</v>
      </c>
      <c r="E679" s="52">
        <v>67643.44</v>
      </c>
      <c r="F679" s="52">
        <v>42810180.3072</v>
      </c>
      <c r="G679" s="52">
        <v>43017663.233263753</v>
      </c>
      <c r="H679" s="53">
        <v>-4.8232030861061759E-3</v>
      </c>
      <c r="I679" s="52">
        <v>-207482.92606375366</v>
      </c>
      <c r="J679" s="52">
        <v>632.88</v>
      </c>
      <c r="K679" s="52">
        <v>635.94730299440346</v>
      </c>
      <c r="L679" s="52">
        <v>632.88</v>
      </c>
      <c r="M679" s="51" t="s">
        <v>6521</v>
      </c>
      <c r="N679" s="54" t="s">
        <v>6522</v>
      </c>
    </row>
    <row r="680" spans="1:14" s="51" customFormat="1" ht="16.5" customHeight="1" x14ac:dyDescent="0.25">
      <c r="A680" s="51" t="s">
        <v>1895</v>
      </c>
      <c r="B680" s="51" t="s">
        <v>1896</v>
      </c>
      <c r="C680" s="51">
        <v>1776</v>
      </c>
      <c r="D680" s="51" t="s">
        <v>1897</v>
      </c>
      <c r="E680" s="52">
        <v>767.44999999999993</v>
      </c>
      <c r="F680" s="52">
        <v>902828.18000000017</v>
      </c>
      <c r="G680" s="52">
        <v>913293.61904211866</v>
      </c>
      <c r="H680" s="53">
        <v>-1.1459008169897089E-2</v>
      </c>
      <c r="I680" s="52">
        <v>-10465.439042118494</v>
      </c>
      <c r="J680" s="52">
        <v>1176.4000000000003</v>
      </c>
      <c r="K680" s="52">
        <v>1190.0366395753713</v>
      </c>
      <c r="L680" s="52">
        <v>1176.4000000000001</v>
      </c>
      <c r="M680" s="51" t="s">
        <v>6521</v>
      </c>
      <c r="N680" s="54" t="s">
        <v>6522</v>
      </c>
    </row>
    <row r="681" spans="1:14" s="51" customFormat="1" ht="16.5" customHeight="1" x14ac:dyDescent="0.25">
      <c r="A681" s="51" t="s">
        <v>1898</v>
      </c>
      <c r="B681" s="51" t="s">
        <v>1899</v>
      </c>
      <c r="C681" s="51">
        <v>1777</v>
      </c>
      <c r="D681" s="51" t="s">
        <v>1900</v>
      </c>
      <c r="E681" s="52">
        <v>429.33000000000004</v>
      </c>
      <c r="F681" s="52">
        <v>1373871.1771999998</v>
      </c>
      <c r="G681" s="52">
        <v>1311682.7326200262</v>
      </c>
      <c r="H681" s="53">
        <v>4.7411194058913253E-2</v>
      </c>
      <c r="I681" s="52">
        <v>62188.444579973584</v>
      </c>
      <c r="J681" s="52">
        <v>3200.0353508955809</v>
      </c>
      <c r="K681" s="52">
        <v>3055.1853646845693</v>
      </c>
      <c r="L681" s="52">
        <v>3180.43</v>
      </c>
      <c r="M681" s="51" t="s">
        <v>6521</v>
      </c>
      <c r="N681" s="54" t="s">
        <v>6526</v>
      </c>
    </row>
    <row r="682" spans="1:14" s="51" customFormat="1" ht="16.5" customHeight="1" x14ac:dyDescent="0.25">
      <c r="A682" s="51" t="s">
        <v>1901</v>
      </c>
      <c r="B682" s="51" t="s">
        <v>1902</v>
      </c>
      <c r="C682" s="51">
        <v>1778</v>
      </c>
      <c r="D682" s="51" t="s">
        <v>1903</v>
      </c>
      <c r="E682" s="52">
        <v>516.79</v>
      </c>
      <c r="F682" s="52">
        <v>2626826.5222999998</v>
      </c>
      <c r="G682" s="52">
        <v>2488886.7722116718</v>
      </c>
      <c r="H682" s="53">
        <v>5.5422268151536835E-2</v>
      </c>
      <c r="I682" s="52">
        <v>137939.75008832803</v>
      </c>
      <c r="J682" s="52">
        <v>5082.9670123260903</v>
      </c>
      <c r="K682" s="52">
        <v>4816.0505664035136</v>
      </c>
      <c r="L682" s="52">
        <v>5010.67</v>
      </c>
      <c r="M682" s="51" t="s">
        <v>6521</v>
      </c>
      <c r="N682" s="54" t="s">
        <v>6526</v>
      </c>
    </row>
    <row r="683" spans="1:14" s="51" customFormat="1" ht="16.5" customHeight="1" x14ac:dyDescent="0.25">
      <c r="A683" s="51" t="s">
        <v>1904</v>
      </c>
      <c r="B683" s="51" t="s">
        <v>1905</v>
      </c>
      <c r="C683" s="51">
        <v>1779</v>
      </c>
      <c r="D683" s="51" t="s">
        <v>1906</v>
      </c>
      <c r="E683" s="52">
        <v>754.74</v>
      </c>
      <c r="F683" s="52">
        <v>5665953.5167999994</v>
      </c>
      <c r="G683" s="52">
        <v>6511074.6834557746</v>
      </c>
      <c r="H683" s="53">
        <v>-0.12979749238680582</v>
      </c>
      <c r="I683" s="52">
        <v>-845121.16665577516</v>
      </c>
      <c r="J683" s="52">
        <v>7507.1594413970361</v>
      </c>
      <c r="K683" s="52">
        <v>8626.9108347984402</v>
      </c>
      <c r="L683" s="52">
        <v>7198.27</v>
      </c>
      <c r="M683" s="51" t="s">
        <v>6521</v>
      </c>
      <c r="N683" s="54" t="s">
        <v>6522</v>
      </c>
    </row>
    <row r="684" spans="1:14" s="51" customFormat="1" ht="16.5" customHeight="1" x14ac:dyDescent="0.25">
      <c r="A684" s="51" t="s">
        <v>1907</v>
      </c>
      <c r="B684" s="51" t="s">
        <v>1908</v>
      </c>
      <c r="C684" s="51">
        <v>1780</v>
      </c>
      <c r="D684" s="51" t="s">
        <v>1909</v>
      </c>
      <c r="E684" s="52">
        <v>6384.71</v>
      </c>
      <c r="F684" s="52">
        <v>10200321.291999999</v>
      </c>
      <c r="G684" s="52">
        <v>11243198.811040899</v>
      </c>
      <c r="H684" s="53">
        <v>-9.2756299747789428E-2</v>
      </c>
      <c r="I684" s="52">
        <v>-1042877.5190408994</v>
      </c>
      <c r="J684" s="52">
        <v>1597.6170087599905</v>
      </c>
      <c r="K684" s="52">
        <v>1760.9568502000716</v>
      </c>
      <c r="L684" s="52">
        <v>1587.5</v>
      </c>
      <c r="M684" s="51" t="s">
        <v>6521</v>
      </c>
      <c r="N684" s="54" t="s">
        <v>6522</v>
      </c>
    </row>
    <row r="685" spans="1:14" s="51" customFormat="1" ht="16.5" customHeight="1" x14ac:dyDescent="0.25">
      <c r="A685" s="51" t="s">
        <v>1910</v>
      </c>
      <c r="B685" s="51" t="s">
        <v>1911</v>
      </c>
      <c r="C685" s="51">
        <v>1781</v>
      </c>
      <c r="D685" s="51" t="s">
        <v>1912</v>
      </c>
      <c r="E685" s="52">
        <v>5560.4400000000005</v>
      </c>
      <c r="F685" s="52">
        <v>15583783.362799998</v>
      </c>
      <c r="G685" s="52">
        <v>14630293.381850908</v>
      </c>
      <c r="H685" s="53">
        <v>6.5172307626579107E-2</v>
      </c>
      <c r="I685" s="52">
        <v>953489.98094909079</v>
      </c>
      <c r="J685" s="52">
        <v>2802.6169444864072</v>
      </c>
      <c r="K685" s="52">
        <v>2631.1395108752017</v>
      </c>
      <c r="L685" s="52">
        <v>2797.21</v>
      </c>
      <c r="M685" s="51" t="s">
        <v>6521</v>
      </c>
      <c r="N685" s="54" t="s">
        <v>6526</v>
      </c>
    </row>
    <row r="686" spans="1:14" s="51" customFormat="1" ht="16.5" customHeight="1" x14ac:dyDescent="0.25">
      <c r="A686" s="51" t="s">
        <v>1913</v>
      </c>
      <c r="B686" s="51" t="s">
        <v>1914</v>
      </c>
      <c r="C686" s="51">
        <v>1782</v>
      </c>
      <c r="D686" s="51" t="s">
        <v>1915</v>
      </c>
      <c r="E686" s="52">
        <v>4781.4000000000005</v>
      </c>
      <c r="F686" s="52">
        <v>16651730.587399999</v>
      </c>
      <c r="G686" s="52">
        <v>17661818.211032949</v>
      </c>
      <c r="H686" s="53">
        <v>-5.719046655128468E-2</v>
      </c>
      <c r="I686" s="52">
        <v>-1010087.6236329507</v>
      </c>
      <c r="J686" s="52">
        <v>3482.6056358807036</v>
      </c>
      <c r="K686" s="52">
        <v>3693.8591648958354</v>
      </c>
      <c r="L686" s="52">
        <v>3461.87</v>
      </c>
      <c r="M686" s="51" t="s">
        <v>6521</v>
      </c>
      <c r="N686" s="54" t="s">
        <v>6522</v>
      </c>
    </row>
    <row r="687" spans="1:14" s="51" customFormat="1" ht="16.5" customHeight="1" x14ac:dyDescent="0.25">
      <c r="A687" s="51" t="s">
        <v>1916</v>
      </c>
      <c r="B687" s="51" t="s">
        <v>1917</v>
      </c>
      <c r="C687" s="51">
        <v>1783</v>
      </c>
      <c r="D687" s="51" t="s">
        <v>1918</v>
      </c>
      <c r="E687" s="52">
        <v>3106.66</v>
      </c>
      <c r="F687" s="52">
        <v>16498757.780500002</v>
      </c>
      <c r="G687" s="52">
        <v>15790900.751262598</v>
      </c>
      <c r="H687" s="53">
        <v>4.4826893689443592E-2</v>
      </c>
      <c r="I687" s="52">
        <v>707857.02923740447</v>
      </c>
      <c r="J687" s="52">
        <v>5310.7703387239035</v>
      </c>
      <c r="K687" s="52">
        <v>5082.9188746958462</v>
      </c>
      <c r="L687" s="52">
        <v>5222.05</v>
      </c>
      <c r="M687" s="51" t="s">
        <v>6521</v>
      </c>
      <c r="N687" s="54" t="s">
        <v>6522</v>
      </c>
    </row>
    <row r="688" spans="1:14" s="51" customFormat="1" ht="16.5" customHeight="1" x14ac:dyDescent="0.25">
      <c r="A688" s="51" t="s">
        <v>1919</v>
      </c>
      <c r="B688" s="51" t="s">
        <v>1920</v>
      </c>
      <c r="C688" s="51">
        <v>1784</v>
      </c>
      <c r="D688" s="51" t="s">
        <v>1921</v>
      </c>
      <c r="E688" s="52">
        <v>9977.8900000000012</v>
      </c>
      <c r="F688" s="52">
        <v>5722818.8094999995</v>
      </c>
      <c r="G688" s="52">
        <v>6432509.5071165301</v>
      </c>
      <c r="H688" s="53">
        <v>-0.11032874445523522</v>
      </c>
      <c r="I688" s="52">
        <v>-709690.69761653058</v>
      </c>
      <c r="J688" s="52">
        <v>573.54999999999984</v>
      </c>
      <c r="K688" s="52">
        <v>644.67633007745417</v>
      </c>
      <c r="L688" s="52">
        <v>573.54999999999995</v>
      </c>
      <c r="M688" s="51" t="s">
        <v>6521</v>
      </c>
      <c r="N688" s="54" t="s">
        <v>6522</v>
      </c>
    </row>
    <row r="689" spans="1:14" s="51" customFormat="1" ht="16.5" customHeight="1" x14ac:dyDescent="0.25">
      <c r="A689" s="51" t="s">
        <v>1922</v>
      </c>
      <c r="B689" s="51" t="s">
        <v>1923</v>
      </c>
      <c r="C689" s="51">
        <v>1785</v>
      </c>
      <c r="D689" s="51" t="s">
        <v>1924</v>
      </c>
      <c r="E689" s="52">
        <v>5200.3100000000004</v>
      </c>
      <c r="F689" s="52">
        <v>5516905.1364999991</v>
      </c>
      <c r="G689" s="52">
        <v>5720601.399065543</v>
      </c>
      <c r="H689" s="53">
        <v>-3.5607490953454168E-2</v>
      </c>
      <c r="I689" s="52">
        <v>-203696.26256554388</v>
      </c>
      <c r="J689" s="52">
        <v>1060.8800507085152</v>
      </c>
      <c r="K689" s="52">
        <v>1100.0500737582072</v>
      </c>
      <c r="L689" s="52">
        <v>1051.79</v>
      </c>
      <c r="M689" s="51" t="s">
        <v>6521</v>
      </c>
      <c r="N689" s="54" t="s">
        <v>6528</v>
      </c>
    </row>
    <row r="690" spans="1:14" s="51" customFormat="1" ht="16.5" customHeight="1" x14ac:dyDescent="0.25">
      <c r="A690" s="51" t="s">
        <v>1925</v>
      </c>
      <c r="B690" s="51" t="s">
        <v>1926</v>
      </c>
      <c r="C690" s="51">
        <v>1786</v>
      </c>
      <c r="D690" s="51" t="s">
        <v>1927</v>
      </c>
      <c r="E690" s="52">
        <v>2552.4899999999998</v>
      </c>
      <c r="F690" s="52">
        <v>6400243.7115000011</v>
      </c>
      <c r="G690" s="52">
        <v>6244257.5566555662</v>
      </c>
      <c r="H690" s="53">
        <v>2.4980736849679497E-2</v>
      </c>
      <c r="I690" s="52">
        <v>155986.15484443493</v>
      </c>
      <c r="J690" s="52">
        <v>2507.4510425114308</v>
      </c>
      <c r="K690" s="52">
        <v>2446.339674849095</v>
      </c>
      <c r="L690" s="52">
        <v>2497.58</v>
      </c>
      <c r="M690" s="51" t="s">
        <v>6521</v>
      </c>
      <c r="N690" s="54" t="s">
        <v>6522</v>
      </c>
    </row>
    <row r="691" spans="1:14" s="51" customFormat="1" ht="16.5" customHeight="1" x14ac:dyDescent="0.25">
      <c r="A691" s="51" t="s">
        <v>1928</v>
      </c>
      <c r="B691" s="51" t="s">
        <v>1929</v>
      </c>
      <c r="C691" s="51">
        <v>1787</v>
      </c>
      <c r="D691" s="51" t="s">
        <v>1930</v>
      </c>
      <c r="E691" s="52">
        <v>1976.23</v>
      </c>
      <c r="F691" s="52">
        <v>7673352.7747</v>
      </c>
      <c r="G691" s="52">
        <v>7313023.877011898</v>
      </c>
      <c r="H691" s="53">
        <v>4.9272216766688803E-2</v>
      </c>
      <c r="I691" s="52">
        <v>360328.89768810198</v>
      </c>
      <c r="J691" s="52">
        <v>3882.8237475901083</v>
      </c>
      <c r="K691" s="52">
        <v>3700.4922893650528</v>
      </c>
      <c r="L691" s="52">
        <v>3789.88</v>
      </c>
      <c r="M691" s="51" t="s">
        <v>6521</v>
      </c>
      <c r="N691" s="54" t="s">
        <v>6522</v>
      </c>
    </row>
    <row r="692" spans="1:14" s="51" customFormat="1" ht="16.5" customHeight="1" x14ac:dyDescent="0.25">
      <c r="A692" s="51" t="s">
        <v>1931</v>
      </c>
      <c r="B692" s="51" t="s">
        <v>1932</v>
      </c>
      <c r="C692" s="51">
        <v>1788</v>
      </c>
      <c r="D692" s="51" t="s">
        <v>1933</v>
      </c>
      <c r="E692" s="52">
        <v>1337.6699999999998</v>
      </c>
      <c r="F692" s="52">
        <v>8122090.5422999999</v>
      </c>
      <c r="G692" s="52">
        <v>7113907.2803840619</v>
      </c>
      <c r="H692" s="53">
        <v>0.14172004528311888</v>
      </c>
      <c r="I692" s="52">
        <v>1008183.261915938</v>
      </c>
      <c r="J692" s="52">
        <v>6071.8193144048983</v>
      </c>
      <c r="K692" s="52">
        <v>5318.1332319511257</v>
      </c>
      <c r="L692" s="52">
        <v>5916.57</v>
      </c>
      <c r="M692" s="51" t="s">
        <v>6521</v>
      </c>
      <c r="N692" s="54" t="s">
        <v>6528</v>
      </c>
    </row>
    <row r="693" spans="1:14" s="51" customFormat="1" ht="16.5" customHeight="1" x14ac:dyDescent="0.25">
      <c r="A693" s="51" t="s">
        <v>1934</v>
      </c>
      <c r="B693" s="51" t="s">
        <v>1935</v>
      </c>
      <c r="C693" s="51">
        <v>1789</v>
      </c>
      <c r="D693" s="51" t="s">
        <v>1936</v>
      </c>
      <c r="E693" s="52">
        <v>1715.31</v>
      </c>
      <c r="F693" s="52">
        <v>1013439.4542</v>
      </c>
      <c r="G693" s="52">
        <v>987184.97119574633</v>
      </c>
      <c r="H693" s="53">
        <v>2.6595302572781643E-2</v>
      </c>
      <c r="I693" s="52">
        <v>26254.483004253707</v>
      </c>
      <c r="J693" s="52">
        <v>590.82000000000005</v>
      </c>
      <c r="K693" s="52">
        <v>575.51403023112232</v>
      </c>
      <c r="L693" s="52">
        <v>590.82000000000005</v>
      </c>
      <c r="M693" s="51" t="s">
        <v>6523</v>
      </c>
      <c r="N693" s="54" t="s">
        <v>6528</v>
      </c>
    </row>
    <row r="694" spans="1:14" s="51" customFormat="1" ht="16.5" customHeight="1" x14ac:dyDescent="0.25">
      <c r="A694" s="51" t="s">
        <v>1937</v>
      </c>
      <c r="B694" s="51" t="s">
        <v>1938</v>
      </c>
      <c r="C694" s="51">
        <v>1790</v>
      </c>
      <c r="D694" s="51" t="s">
        <v>1939</v>
      </c>
      <c r="E694" s="52">
        <v>14475.019999999999</v>
      </c>
      <c r="F694" s="52">
        <v>24716130.8728</v>
      </c>
      <c r="G694" s="52">
        <v>25909777.415615544</v>
      </c>
      <c r="H694" s="53">
        <v>-4.6069347631529478E-2</v>
      </c>
      <c r="I694" s="52">
        <v>-1193646.5428155437</v>
      </c>
      <c r="J694" s="52">
        <v>1707.5023642661636</v>
      </c>
      <c r="K694" s="52">
        <v>1789.9648785021054</v>
      </c>
      <c r="L694" s="52">
        <v>1694.15</v>
      </c>
      <c r="M694" s="51" t="s">
        <v>6521</v>
      </c>
      <c r="N694" s="54" t="s">
        <v>6522</v>
      </c>
    </row>
    <row r="695" spans="1:14" s="51" customFormat="1" ht="16.5" customHeight="1" x14ac:dyDescent="0.25">
      <c r="A695" s="51" t="s">
        <v>1940</v>
      </c>
      <c r="B695" s="51" t="s">
        <v>1941</v>
      </c>
      <c r="C695" s="51">
        <v>1791</v>
      </c>
      <c r="D695" s="51" t="s">
        <v>1942</v>
      </c>
      <c r="E695" s="52">
        <v>8248.1</v>
      </c>
      <c r="F695" s="52">
        <v>26518577.355</v>
      </c>
      <c r="G695" s="52">
        <v>26151661.125685092</v>
      </c>
      <c r="H695" s="53">
        <v>1.4030322110381688E-2</v>
      </c>
      <c r="I695" s="52">
        <v>366916.22931490839</v>
      </c>
      <c r="J695" s="52">
        <v>3215.113463100593</v>
      </c>
      <c r="K695" s="52">
        <v>3170.628523621815</v>
      </c>
      <c r="L695" s="52">
        <v>3195.35</v>
      </c>
      <c r="M695" s="51" t="s">
        <v>6521</v>
      </c>
      <c r="N695" s="54" t="s">
        <v>6522</v>
      </c>
    </row>
    <row r="696" spans="1:14" s="51" customFormat="1" ht="16.5" customHeight="1" x14ac:dyDescent="0.25">
      <c r="A696" s="51" t="s">
        <v>1943</v>
      </c>
      <c r="B696" s="51" t="s">
        <v>1944</v>
      </c>
      <c r="C696" s="51">
        <v>1792</v>
      </c>
      <c r="D696" s="51" t="s">
        <v>1945</v>
      </c>
      <c r="E696" s="52">
        <v>4242.87</v>
      </c>
      <c r="F696" s="52">
        <v>20788712.437200002</v>
      </c>
      <c r="G696" s="52">
        <v>20462704.268125463</v>
      </c>
      <c r="H696" s="53">
        <v>1.5931822343851154E-2</v>
      </c>
      <c r="I696" s="52">
        <v>326008.1690745391</v>
      </c>
      <c r="J696" s="52">
        <v>4899.681686499941</v>
      </c>
      <c r="K696" s="52">
        <v>4822.844977132333</v>
      </c>
      <c r="L696" s="52">
        <v>4882.38</v>
      </c>
      <c r="M696" s="51" t="s">
        <v>6521</v>
      </c>
      <c r="N696" s="54" t="s">
        <v>6522</v>
      </c>
    </row>
    <row r="697" spans="1:14" s="51" customFormat="1" ht="16.5" customHeight="1" x14ac:dyDescent="0.25">
      <c r="A697" s="51" t="s">
        <v>1946</v>
      </c>
      <c r="B697" s="51" t="s">
        <v>1947</v>
      </c>
      <c r="C697" s="51">
        <v>1793</v>
      </c>
      <c r="D697" s="51" t="s">
        <v>1948</v>
      </c>
      <c r="E697" s="52">
        <v>720.82</v>
      </c>
      <c r="F697" s="52">
        <v>4690649.6417999994</v>
      </c>
      <c r="G697" s="52">
        <v>5320292.1966371518</v>
      </c>
      <c r="H697" s="53">
        <v>-0.11834736355930542</v>
      </c>
      <c r="I697" s="52">
        <v>-629642.55483715236</v>
      </c>
      <c r="J697" s="52">
        <v>6507.3799864043713</v>
      </c>
      <c r="K697" s="52">
        <v>7380.8887054148763</v>
      </c>
      <c r="L697" s="52">
        <v>6460.85</v>
      </c>
      <c r="M697" s="51" t="s">
        <v>6521</v>
      </c>
      <c r="N697" s="54" t="s">
        <v>6527</v>
      </c>
    </row>
    <row r="698" spans="1:14" s="51" customFormat="1" ht="16.5" customHeight="1" x14ac:dyDescent="0.25">
      <c r="A698" s="51" t="s">
        <v>1949</v>
      </c>
      <c r="B698" s="51" t="s">
        <v>1950</v>
      </c>
      <c r="C698" s="51">
        <v>1794</v>
      </c>
      <c r="D698" s="51" t="s">
        <v>1951</v>
      </c>
      <c r="E698" s="52">
        <v>21478.13</v>
      </c>
      <c r="F698" s="52">
        <v>11361501.2074</v>
      </c>
      <c r="G698" s="52">
        <v>12567922.480894307</v>
      </c>
      <c r="H698" s="53">
        <v>-9.5992100152455739E-2</v>
      </c>
      <c r="I698" s="52">
        <v>-1206421.273494307</v>
      </c>
      <c r="J698" s="52">
        <v>528.98</v>
      </c>
      <c r="K698" s="52">
        <v>585.14975376787015</v>
      </c>
      <c r="L698" s="52">
        <v>528.98</v>
      </c>
      <c r="M698" s="51" t="s">
        <v>6521</v>
      </c>
      <c r="N698" s="54" t="s">
        <v>6528</v>
      </c>
    </row>
    <row r="699" spans="1:14" s="51" customFormat="1" ht="16.5" customHeight="1" x14ac:dyDescent="0.25">
      <c r="A699" s="51" t="s">
        <v>1952</v>
      </c>
      <c r="B699" s="51" t="s">
        <v>1953</v>
      </c>
      <c r="C699" s="51">
        <v>1795</v>
      </c>
      <c r="D699" s="51" t="s">
        <v>1954</v>
      </c>
      <c r="E699" s="52">
        <v>130.35</v>
      </c>
      <c r="F699" s="52">
        <v>583640.86950000015</v>
      </c>
      <c r="G699" s="52">
        <v>621858.36931613018</v>
      </c>
      <c r="H699" s="53">
        <v>-6.1456919616855177E-2</v>
      </c>
      <c r="I699" s="52">
        <v>-38217.499816130032</v>
      </c>
      <c r="J699" s="52">
        <v>4477.4903682393569</v>
      </c>
      <c r="K699" s="52">
        <v>4770.6817745771405</v>
      </c>
      <c r="L699" s="52">
        <v>4458.67</v>
      </c>
      <c r="M699" s="51" t="s">
        <v>6524</v>
      </c>
      <c r="N699" s="54" t="s">
        <v>6522</v>
      </c>
    </row>
    <row r="700" spans="1:14" s="51" customFormat="1" ht="16.5" customHeight="1" x14ac:dyDescent="0.25">
      <c r="A700" s="51" t="s">
        <v>1955</v>
      </c>
      <c r="B700" s="51" t="s">
        <v>1956</v>
      </c>
      <c r="C700" s="51">
        <v>1796</v>
      </c>
      <c r="D700" s="51" t="s">
        <v>1957</v>
      </c>
      <c r="E700" s="52">
        <v>752.64</v>
      </c>
      <c r="F700" s="52">
        <v>4610717.9491999997</v>
      </c>
      <c r="G700" s="52">
        <v>4717587.4041475309</v>
      </c>
      <c r="H700" s="53">
        <v>-2.2653412812993268E-2</v>
      </c>
      <c r="I700" s="52">
        <v>-106869.45494753122</v>
      </c>
      <c r="J700" s="52">
        <v>6126.060200361394</v>
      </c>
      <c r="K700" s="52">
        <v>6268.052992330372</v>
      </c>
      <c r="L700" s="52">
        <v>6510.33</v>
      </c>
      <c r="M700" s="51" t="s">
        <v>6521</v>
      </c>
      <c r="N700" s="54" t="s">
        <v>6527</v>
      </c>
    </row>
    <row r="701" spans="1:14" s="51" customFormat="1" ht="16.5" customHeight="1" x14ac:dyDescent="0.25">
      <c r="A701" s="51" t="s">
        <v>1958</v>
      </c>
      <c r="B701" s="51" t="s">
        <v>1959</v>
      </c>
      <c r="C701" s="51">
        <v>1797</v>
      </c>
      <c r="D701" s="51" t="s">
        <v>1960</v>
      </c>
      <c r="E701" s="52">
        <v>832.98</v>
      </c>
      <c r="F701" s="52">
        <v>7542178.5403000014</v>
      </c>
      <c r="G701" s="52">
        <v>7377267.0872439276</v>
      </c>
      <c r="H701" s="53">
        <v>2.2354003332917483E-2</v>
      </c>
      <c r="I701" s="52">
        <v>164911.45305607375</v>
      </c>
      <c r="J701" s="52">
        <v>9054.4533365747084</v>
      </c>
      <c r="K701" s="52">
        <v>8856.4756503684694</v>
      </c>
      <c r="L701" s="52">
        <v>9414.36</v>
      </c>
      <c r="M701" s="51" t="s">
        <v>6521</v>
      </c>
      <c r="N701" s="54" t="s">
        <v>6528</v>
      </c>
    </row>
    <row r="702" spans="1:14" s="51" customFormat="1" ht="16.5" customHeight="1" x14ac:dyDescent="0.25">
      <c r="A702" s="51" t="s">
        <v>1961</v>
      </c>
      <c r="B702" s="51" t="s">
        <v>1962</v>
      </c>
      <c r="C702" s="51">
        <v>1798</v>
      </c>
      <c r="D702" s="51" t="s">
        <v>1963</v>
      </c>
      <c r="E702" s="52">
        <v>2395.0300000000002</v>
      </c>
      <c r="F702" s="52">
        <v>26440227.202700004</v>
      </c>
      <c r="G702" s="52">
        <v>26345804.231309205</v>
      </c>
      <c r="H702" s="53">
        <v>3.5839851599059891E-3</v>
      </c>
      <c r="I702" s="52">
        <v>94422.971390798688</v>
      </c>
      <c r="J702" s="52">
        <v>11039.622552828148</v>
      </c>
      <c r="K702" s="52">
        <v>11000.198006417124</v>
      </c>
      <c r="L702" s="52">
        <v>11040.43</v>
      </c>
      <c r="M702" s="51" t="s">
        <v>6521</v>
      </c>
      <c r="N702" s="54" t="s">
        <v>6522</v>
      </c>
    </row>
    <row r="703" spans="1:14" s="51" customFormat="1" ht="16.5" customHeight="1" x14ac:dyDescent="0.25">
      <c r="A703" s="51" t="s">
        <v>1991</v>
      </c>
      <c r="B703" s="51" t="s">
        <v>1992</v>
      </c>
      <c r="C703" s="51">
        <v>1816</v>
      </c>
      <c r="D703" s="51" t="s">
        <v>1993</v>
      </c>
      <c r="E703" s="52">
        <v>511.24</v>
      </c>
      <c r="F703" s="52">
        <v>445013.97040000005</v>
      </c>
      <c r="G703" s="52">
        <v>435736.55007328279</v>
      </c>
      <c r="H703" s="53">
        <v>2.1291352137333908E-2</v>
      </c>
      <c r="I703" s="52">
        <v>9277.4203267172561</v>
      </c>
      <c r="J703" s="52">
        <v>870.46</v>
      </c>
      <c r="K703" s="52">
        <v>852.3131016221007</v>
      </c>
      <c r="L703" s="52">
        <v>870.46</v>
      </c>
      <c r="M703" s="51" t="s">
        <v>6524</v>
      </c>
      <c r="N703" s="54" t="s">
        <v>6522</v>
      </c>
    </row>
    <row r="704" spans="1:14" s="51" customFormat="1" ht="16.5" customHeight="1" x14ac:dyDescent="0.25">
      <c r="A704" s="51" t="s">
        <v>1964</v>
      </c>
      <c r="B704" s="51" t="s">
        <v>1965</v>
      </c>
      <c r="C704" s="51">
        <v>1799</v>
      </c>
      <c r="D704" s="51" t="s">
        <v>1966</v>
      </c>
      <c r="E704" s="52">
        <v>4892.8600000000006</v>
      </c>
      <c r="F704" s="52">
        <v>3271610.8389999997</v>
      </c>
      <c r="G704" s="52">
        <v>3195247.5724047842</v>
      </c>
      <c r="H704" s="53">
        <v>2.3899014040324795E-2</v>
      </c>
      <c r="I704" s="52">
        <v>76363.266595215537</v>
      </c>
      <c r="J704" s="52">
        <v>668.64999999999986</v>
      </c>
      <c r="K704" s="52">
        <v>653.0429181306605</v>
      </c>
      <c r="L704" s="52">
        <v>668.65</v>
      </c>
      <c r="M704" s="51" t="s">
        <v>6525</v>
      </c>
      <c r="N704" s="54" t="s">
        <v>6528</v>
      </c>
    </row>
    <row r="705" spans="1:14" s="51" customFormat="1" ht="16.5" customHeight="1" x14ac:dyDescent="0.25">
      <c r="A705" s="51" t="s">
        <v>1967</v>
      </c>
      <c r="B705" s="51" t="s">
        <v>1968</v>
      </c>
      <c r="C705" s="51">
        <v>1803</v>
      </c>
      <c r="D705" s="51" t="s">
        <v>1969</v>
      </c>
      <c r="E705" s="52">
        <v>33933.530000000006</v>
      </c>
      <c r="F705" s="52">
        <v>25626601.856000002</v>
      </c>
      <c r="G705" s="52">
        <v>21345744.410594564</v>
      </c>
      <c r="H705" s="53">
        <v>0.20054851979210975</v>
      </c>
      <c r="I705" s="52">
        <v>4280857.4454054385</v>
      </c>
      <c r="J705" s="52">
        <v>755.19999999999993</v>
      </c>
      <c r="K705" s="52">
        <v>629.04579660868058</v>
      </c>
      <c r="L705" s="52">
        <v>755.2</v>
      </c>
      <c r="M705" s="51" t="s">
        <v>6521</v>
      </c>
      <c r="N705" s="54" t="s">
        <v>6522</v>
      </c>
    </row>
    <row r="706" spans="1:14" s="51" customFormat="1" ht="16.5" customHeight="1" x14ac:dyDescent="0.25">
      <c r="A706" s="51" t="s">
        <v>1970</v>
      </c>
      <c r="B706" s="51" t="s">
        <v>1971</v>
      </c>
      <c r="C706" s="51">
        <v>1804</v>
      </c>
      <c r="D706" s="51" t="s">
        <v>1972</v>
      </c>
      <c r="E706" s="52">
        <v>1406.2400000000002</v>
      </c>
      <c r="F706" s="52">
        <v>1270551.9024</v>
      </c>
      <c r="G706" s="52">
        <v>1239258.0907259854</v>
      </c>
      <c r="H706" s="53">
        <v>2.5252053553817877E-2</v>
      </c>
      <c r="I706" s="52">
        <v>31293.811674014665</v>
      </c>
      <c r="J706" s="52">
        <v>903.50999999999988</v>
      </c>
      <c r="K706" s="52">
        <v>881.25646456222637</v>
      </c>
      <c r="L706" s="52">
        <v>903.51</v>
      </c>
      <c r="M706" s="51" t="s">
        <v>6523</v>
      </c>
      <c r="N706" s="54" t="s">
        <v>6526</v>
      </c>
    </row>
    <row r="707" spans="1:14" s="51" customFormat="1" ht="16.5" customHeight="1" x14ac:dyDescent="0.25">
      <c r="A707" s="51" t="s">
        <v>1973</v>
      </c>
      <c r="B707" s="51" t="s">
        <v>1974</v>
      </c>
      <c r="C707" s="51">
        <v>1805</v>
      </c>
      <c r="D707" s="51" t="s">
        <v>1975</v>
      </c>
      <c r="E707" s="52">
        <v>13079.34</v>
      </c>
      <c r="F707" s="52">
        <v>10605121.252199998</v>
      </c>
      <c r="G707" s="52">
        <v>10180998.522158938</v>
      </c>
      <c r="H707" s="53">
        <v>4.165826457178623E-2</v>
      </c>
      <c r="I707" s="52">
        <v>424122.7300410606</v>
      </c>
      <c r="J707" s="52">
        <v>810.82999999999981</v>
      </c>
      <c r="K707" s="52">
        <v>778.40307860786072</v>
      </c>
      <c r="L707" s="52">
        <v>810.83</v>
      </c>
      <c r="M707" s="51" t="s">
        <v>6521</v>
      </c>
      <c r="N707" s="54" t="s">
        <v>6522</v>
      </c>
    </row>
    <row r="708" spans="1:14" s="51" customFormat="1" ht="16.5" customHeight="1" x14ac:dyDescent="0.25">
      <c r="A708" s="51" t="s">
        <v>1976</v>
      </c>
      <c r="B708" s="51" t="s">
        <v>1977</v>
      </c>
      <c r="C708" s="51">
        <v>1806</v>
      </c>
      <c r="D708" s="51" t="s">
        <v>1978</v>
      </c>
      <c r="E708" s="52">
        <v>3808.0799999999995</v>
      </c>
      <c r="F708" s="52">
        <v>2150917.8263999997</v>
      </c>
      <c r="G708" s="52">
        <v>2173655.3665037313</v>
      </c>
      <c r="H708" s="53">
        <v>-1.0460508346502251E-2</v>
      </c>
      <c r="I708" s="52">
        <v>-22737.540103731677</v>
      </c>
      <c r="J708" s="52">
        <v>564.83000000000004</v>
      </c>
      <c r="K708" s="52">
        <v>570.80086723591194</v>
      </c>
      <c r="L708" s="52">
        <v>564.83000000000004</v>
      </c>
      <c r="M708" s="51" t="s">
        <v>6524</v>
      </c>
      <c r="N708" s="54" t="s">
        <v>6522</v>
      </c>
    </row>
    <row r="709" spans="1:14" s="51" customFormat="1" ht="16.5" customHeight="1" x14ac:dyDescent="0.25">
      <c r="A709" s="51" t="s">
        <v>1979</v>
      </c>
      <c r="B709" s="51" t="s">
        <v>1980</v>
      </c>
      <c r="C709" s="51">
        <v>1807</v>
      </c>
      <c r="D709" s="51" t="s">
        <v>1981</v>
      </c>
      <c r="E709" s="52">
        <v>6024.07</v>
      </c>
      <c r="F709" s="52">
        <v>8549748.1296999995</v>
      </c>
      <c r="G709" s="52">
        <v>8448642.9763112925</v>
      </c>
      <c r="H709" s="53">
        <v>1.1967028749136466E-2</v>
      </c>
      <c r="I709" s="52">
        <v>101105.15338870697</v>
      </c>
      <c r="J709" s="52">
        <v>1419.2644059082979</v>
      </c>
      <c r="K709" s="52">
        <v>1402.4808769339156</v>
      </c>
      <c r="L709" s="52">
        <v>1350.55</v>
      </c>
      <c r="M709" s="51" t="s">
        <v>6521</v>
      </c>
      <c r="N709" s="54" t="s">
        <v>6528</v>
      </c>
    </row>
    <row r="710" spans="1:14" s="51" customFormat="1" ht="16.5" customHeight="1" x14ac:dyDescent="0.25">
      <c r="A710" s="51" t="s">
        <v>2094</v>
      </c>
      <c r="B710" s="51" t="s">
        <v>2095</v>
      </c>
      <c r="C710" s="51">
        <v>1935</v>
      </c>
      <c r="D710" s="51" t="s">
        <v>2096</v>
      </c>
      <c r="E710" s="52">
        <v>1909.33</v>
      </c>
      <c r="F710" s="52">
        <v>15130306.238000002</v>
      </c>
      <c r="G710" s="52">
        <v>15440075.469915926</v>
      </c>
      <c r="H710" s="53">
        <v>-2.0062676022503334E-2</v>
      </c>
      <c r="I710" s="52">
        <v>-309769.2319159247</v>
      </c>
      <c r="J710" s="52">
        <v>7924.406068097187</v>
      </c>
      <c r="K710" s="52">
        <v>8086.6458233599888</v>
      </c>
      <c r="L710" s="52">
        <v>7922.9</v>
      </c>
      <c r="M710" s="51" t="s">
        <v>6521</v>
      </c>
      <c r="N710" s="54" t="s">
        <v>6522</v>
      </c>
    </row>
    <row r="711" spans="1:14" s="51" customFormat="1" ht="16.5" customHeight="1" x14ac:dyDescent="0.25">
      <c r="A711" s="51" t="s">
        <v>2097</v>
      </c>
      <c r="B711" s="51" t="s">
        <v>2098</v>
      </c>
      <c r="C711" s="51">
        <v>1936</v>
      </c>
      <c r="D711" s="51" t="s">
        <v>2099</v>
      </c>
      <c r="E711" s="52">
        <v>2091.1799999999998</v>
      </c>
      <c r="F711" s="52">
        <v>19422153.816600002</v>
      </c>
      <c r="G711" s="52">
        <v>20444100.591403764</v>
      </c>
      <c r="H711" s="53">
        <v>-4.9987367760920942E-2</v>
      </c>
      <c r="I711" s="52">
        <v>-1021946.7748037614</v>
      </c>
      <c r="J711" s="52">
        <v>9287.6528164003121</v>
      </c>
      <c r="K711" s="52">
        <v>9776.3466518443001</v>
      </c>
      <c r="L711" s="52">
        <v>9386.36</v>
      </c>
      <c r="M711" s="51" t="s">
        <v>6524</v>
      </c>
      <c r="N711" s="54" t="s">
        <v>6522</v>
      </c>
    </row>
    <row r="712" spans="1:14" s="51" customFormat="1" ht="16.5" customHeight="1" x14ac:dyDescent="0.25">
      <c r="A712" s="51" t="s">
        <v>2100</v>
      </c>
      <c r="B712" s="51" t="s">
        <v>2101</v>
      </c>
      <c r="C712" s="51">
        <v>1937</v>
      </c>
      <c r="D712" s="51" t="s">
        <v>2102</v>
      </c>
      <c r="E712" s="52">
        <v>2418.4499999999998</v>
      </c>
      <c r="F712" s="52">
        <v>30315841.4005</v>
      </c>
      <c r="G712" s="52">
        <v>31401848.533469316</v>
      </c>
      <c r="H712" s="53">
        <v>-3.4584178438151758E-2</v>
      </c>
      <c r="I712" s="52">
        <v>-1086007.1329693161</v>
      </c>
      <c r="J712" s="52">
        <v>12535.235957121298</v>
      </c>
      <c r="K712" s="52">
        <v>12984.286850449385</v>
      </c>
      <c r="L712" s="52">
        <v>12763.25</v>
      </c>
      <c r="M712" s="51" t="s">
        <v>6524</v>
      </c>
      <c r="N712" s="54" t="s">
        <v>6522</v>
      </c>
    </row>
    <row r="713" spans="1:14" s="51" customFormat="1" ht="16.5" customHeight="1" x14ac:dyDescent="0.25">
      <c r="A713" s="51" t="s">
        <v>2103</v>
      </c>
      <c r="B713" s="51" t="s">
        <v>2104</v>
      </c>
      <c r="C713" s="51">
        <v>1938</v>
      </c>
      <c r="D713" s="51" t="s">
        <v>2105</v>
      </c>
      <c r="E713" s="52">
        <v>1584</v>
      </c>
      <c r="F713" s="52">
        <v>27828915.048500005</v>
      </c>
      <c r="G713" s="52">
        <v>30105610.613397527</v>
      </c>
      <c r="H713" s="53">
        <v>-7.5623630230716943E-2</v>
      </c>
      <c r="I713" s="52">
        <v>-2276695.5648975223</v>
      </c>
      <c r="J713" s="52">
        <v>17568.75950031566</v>
      </c>
      <c r="K713" s="52">
        <v>19006.067306437832</v>
      </c>
      <c r="L713" s="52">
        <v>17990.400000000001</v>
      </c>
      <c r="M713" s="51" t="s">
        <v>6524</v>
      </c>
      <c r="N713" s="54" t="s">
        <v>6522</v>
      </c>
    </row>
    <row r="714" spans="1:14" s="51" customFormat="1" ht="16.5" customHeight="1" x14ac:dyDescent="0.25">
      <c r="A714" s="51" t="s">
        <v>2106</v>
      </c>
      <c r="B714" s="51" t="s">
        <v>2107</v>
      </c>
      <c r="C714" s="51">
        <v>1939</v>
      </c>
      <c r="D714" s="51" t="s">
        <v>2108</v>
      </c>
      <c r="E714" s="52">
        <v>9735.880000000001</v>
      </c>
      <c r="F714" s="52">
        <v>56675224.0132</v>
      </c>
      <c r="G714" s="52">
        <v>59279425.877714679</v>
      </c>
      <c r="H714" s="53">
        <v>-4.3930956245878505E-2</v>
      </c>
      <c r="I714" s="52">
        <v>-2604201.8645146787</v>
      </c>
      <c r="J714" s="52">
        <v>5821.2738872295049</v>
      </c>
      <c r="K714" s="52">
        <v>6088.7588875083375</v>
      </c>
      <c r="L714" s="52">
        <v>5816.13</v>
      </c>
      <c r="M714" s="51" t="s">
        <v>6524</v>
      </c>
      <c r="N714" s="54" t="s">
        <v>6522</v>
      </c>
    </row>
    <row r="715" spans="1:14" s="51" customFormat="1" ht="16.5" customHeight="1" x14ac:dyDescent="0.25">
      <c r="A715" s="51" t="s">
        <v>2109</v>
      </c>
      <c r="B715" s="51" t="s">
        <v>2110</v>
      </c>
      <c r="C715" s="51">
        <v>1940</v>
      </c>
      <c r="D715" s="51" t="s">
        <v>2111</v>
      </c>
      <c r="E715" s="52">
        <v>9303.0999999999985</v>
      </c>
      <c r="F715" s="52">
        <v>71583260.746299997</v>
      </c>
      <c r="G715" s="52">
        <v>71408812.127016038</v>
      </c>
      <c r="H715" s="53">
        <v>2.442956465564361E-3</v>
      </c>
      <c r="I715" s="52">
        <v>174448.61928395927</v>
      </c>
      <c r="J715" s="52">
        <v>7694.5599581107381</v>
      </c>
      <c r="K715" s="52">
        <v>7675.808292613865</v>
      </c>
      <c r="L715" s="52">
        <v>7762.54</v>
      </c>
      <c r="M715" s="51" t="s">
        <v>6524</v>
      </c>
      <c r="N715" s="54" t="s">
        <v>6522</v>
      </c>
    </row>
    <row r="716" spans="1:14" s="51" customFormat="1" ht="16.5" customHeight="1" x14ac:dyDescent="0.25">
      <c r="A716" s="51" t="s">
        <v>2112</v>
      </c>
      <c r="B716" s="51" t="s">
        <v>2113</v>
      </c>
      <c r="C716" s="51">
        <v>1941</v>
      </c>
      <c r="D716" s="51" t="s">
        <v>2114</v>
      </c>
      <c r="E716" s="52">
        <v>16403.419999999998</v>
      </c>
      <c r="F716" s="52">
        <v>168187124.38040003</v>
      </c>
      <c r="G716" s="52">
        <v>174350446.45048505</v>
      </c>
      <c r="H716" s="53">
        <v>-3.5350193793942331E-2</v>
      </c>
      <c r="I716" s="52">
        <v>-6163322.0700850189</v>
      </c>
      <c r="J716" s="52">
        <v>10253.174300261777</v>
      </c>
      <c r="K716" s="52">
        <v>10628.908267329927</v>
      </c>
      <c r="L716" s="52">
        <v>10460.040000000001</v>
      </c>
      <c r="M716" s="51" t="s">
        <v>6521</v>
      </c>
      <c r="N716" s="54" t="s">
        <v>6522</v>
      </c>
    </row>
    <row r="717" spans="1:14" s="51" customFormat="1" ht="16.5" customHeight="1" x14ac:dyDescent="0.25">
      <c r="A717" s="51" t="s">
        <v>2115</v>
      </c>
      <c r="B717" s="51" t="s">
        <v>2116</v>
      </c>
      <c r="C717" s="51">
        <v>1942</v>
      </c>
      <c r="D717" s="51" t="s">
        <v>2117</v>
      </c>
      <c r="E717" s="52">
        <v>9253.869999999999</v>
      </c>
      <c r="F717" s="52">
        <v>151598715.54479998</v>
      </c>
      <c r="G717" s="52">
        <v>166590299.09263945</v>
      </c>
      <c r="H717" s="53">
        <v>-8.999073553198178E-2</v>
      </c>
      <c r="I717" s="52">
        <v>-14991583.547839463</v>
      </c>
      <c r="J717" s="52">
        <v>16382.196372415001</v>
      </c>
      <c r="K717" s="52">
        <v>18002.230320140596</v>
      </c>
      <c r="L717" s="52">
        <v>16829.95</v>
      </c>
      <c r="M717" s="51" t="s">
        <v>6521</v>
      </c>
      <c r="N717" s="54" t="s">
        <v>6522</v>
      </c>
    </row>
    <row r="718" spans="1:14" s="51" customFormat="1" ht="16.5" customHeight="1" x14ac:dyDescent="0.25">
      <c r="A718" s="51" t="s">
        <v>2118</v>
      </c>
      <c r="B718" s="51" t="s">
        <v>2119</v>
      </c>
      <c r="C718" s="51">
        <v>1943</v>
      </c>
      <c r="D718" s="51" t="s">
        <v>2120</v>
      </c>
      <c r="E718" s="52">
        <v>892.99000000000012</v>
      </c>
      <c r="F718" s="52">
        <v>3817452.9370000004</v>
      </c>
      <c r="G718" s="52">
        <v>3142479.7277059811</v>
      </c>
      <c r="H718" s="53">
        <v>0.21478999636594365</v>
      </c>
      <c r="I718" s="52">
        <v>674973.20929401927</v>
      </c>
      <c r="J718" s="52">
        <v>4274.9111826560202</v>
      </c>
      <c r="K718" s="52">
        <v>3519.0536598461131</v>
      </c>
      <c r="L718" s="52">
        <v>4264.99</v>
      </c>
      <c r="M718" s="51" t="s">
        <v>6521</v>
      </c>
      <c r="N718" s="54" t="s">
        <v>6522</v>
      </c>
    </row>
    <row r="719" spans="1:14" s="51" customFormat="1" ht="16.5" customHeight="1" x14ac:dyDescent="0.25">
      <c r="A719" s="51" t="s">
        <v>2121</v>
      </c>
      <c r="B719" s="51" t="s">
        <v>2122</v>
      </c>
      <c r="C719" s="51">
        <v>1944</v>
      </c>
      <c r="D719" s="51" t="s">
        <v>2123</v>
      </c>
      <c r="E719" s="52">
        <v>495.53999999999996</v>
      </c>
      <c r="F719" s="52">
        <v>3499125.0587000004</v>
      </c>
      <c r="G719" s="52">
        <v>2666589.937561471</v>
      </c>
      <c r="H719" s="53">
        <v>0.31220965376471099</v>
      </c>
      <c r="I719" s="52">
        <v>832535.12113852939</v>
      </c>
      <c r="J719" s="52">
        <v>7061.2363456027779</v>
      </c>
      <c r="K719" s="52">
        <v>5381.1800007294487</v>
      </c>
      <c r="L719" s="52">
        <v>7039.53</v>
      </c>
      <c r="M719" s="51" t="s">
        <v>6521</v>
      </c>
      <c r="N719" s="54" t="s">
        <v>6527</v>
      </c>
    </row>
    <row r="720" spans="1:14" s="51" customFormat="1" ht="16.5" customHeight="1" x14ac:dyDescent="0.25">
      <c r="A720" s="51" t="s">
        <v>2124</v>
      </c>
      <c r="B720" s="51" t="s">
        <v>2125</v>
      </c>
      <c r="C720" s="51">
        <v>1945</v>
      </c>
      <c r="D720" s="51" t="s">
        <v>2126</v>
      </c>
      <c r="E720" s="52">
        <v>204.70999999999998</v>
      </c>
      <c r="F720" s="52">
        <v>2680219.0006999997</v>
      </c>
      <c r="G720" s="52">
        <v>1736192.6586846097</v>
      </c>
      <c r="H720" s="53">
        <v>0.54373363306962252</v>
      </c>
      <c r="I720" s="52">
        <v>944026.34201539005</v>
      </c>
      <c r="J720" s="52">
        <v>13092.760493869377</v>
      </c>
      <c r="K720" s="52">
        <v>8481.2303194011529</v>
      </c>
      <c r="L720" s="52">
        <v>11884.27</v>
      </c>
      <c r="M720" s="51" t="s">
        <v>6524</v>
      </c>
      <c r="N720" s="54" t="s">
        <v>6522</v>
      </c>
    </row>
    <row r="721" spans="1:14" s="51" customFormat="1" ht="16.5" customHeight="1" x14ac:dyDescent="0.25">
      <c r="A721" s="51" t="s">
        <v>2127</v>
      </c>
      <c r="B721" s="51" t="s">
        <v>2128</v>
      </c>
      <c r="C721" s="51">
        <v>1946</v>
      </c>
      <c r="D721" s="51" t="s">
        <v>2129</v>
      </c>
      <c r="E721" s="52">
        <v>193.17</v>
      </c>
      <c r="F721" s="52">
        <v>4714598.0036999993</v>
      </c>
      <c r="G721" s="52">
        <v>3574123.9613614641</v>
      </c>
      <c r="H721" s="53">
        <v>0.31909191026046635</v>
      </c>
      <c r="I721" s="52">
        <v>1140474.0423385352</v>
      </c>
      <c r="J721" s="52">
        <v>24406.471003261373</v>
      </c>
      <c r="K721" s="52">
        <v>18502.479481086422</v>
      </c>
      <c r="L721" s="52">
        <v>20009.919999999998</v>
      </c>
      <c r="M721" s="51" t="s">
        <v>6521</v>
      </c>
      <c r="N721" s="54" t="s">
        <v>6527</v>
      </c>
    </row>
    <row r="722" spans="1:14" s="51" customFormat="1" ht="16.5" customHeight="1" x14ac:dyDescent="0.25">
      <c r="A722" s="51" t="s">
        <v>2130</v>
      </c>
      <c r="B722" s="51" t="s">
        <v>2131</v>
      </c>
      <c r="C722" s="51">
        <v>1947</v>
      </c>
      <c r="D722" s="51" t="s">
        <v>2132</v>
      </c>
      <c r="E722" s="52">
        <v>4386.7599999999993</v>
      </c>
      <c r="F722" s="52">
        <v>15443382.8127</v>
      </c>
      <c r="G722" s="52">
        <v>16836274.193199228</v>
      </c>
      <c r="H722" s="53">
        <v>-8.2731569022668205E-2</v>
      </c>
      <c r="I722" s="52">
        <v>-1392891.3804992288</v>
      </c>
      <c r="J722" s="52">
        <v>3520.4530935588</v>
      </c>
      <c r="K722" s="52">
        <v>3837.9747679834845</v>
      </c>
      <c r="L722" s="52">
        <v>3516.28</v>
      </c>
      <c r="M722" s="51" t="s">
        <v>6523</v>
      </c>
      <c r="N722" s="54" t="s">
        <v>6522</v>
      </c>
    </row>
    <row r="723" spans="1:14" s="51" customFormat="1" ht="16.5" customHeight="1" x14ac:dyDescent="0.25">
      <c r="A723" s="51" t="s">
        <v>2133</v>
      </c>
      <c r="B723" s="51" t="s">
        <v>2134</v>
      </c>
      <c r="C723" s="51">
        <v>1948</v>
      </c>
      <c r="D723" s="51" t="s">
        <v>2135</v>
      </c>
      <c r="E723" s="52">
        <v>2379.8399999999997</v>
      </c>
      <c r="F723" s="52">
        <v>12061979.101800004</v>
      </c>
      <c r="G723" s="52">
        <v>11574339.45067323</v>
      </c>
      <c r="H723" s="53">
        <v>4.2131099852822373E-2</v>
      </c>
      <c r="I723" s="52">
        <v>487639.65112677403</v>
      </c>
      <c r="J723" s="52">
        <v>5068.3991788523617</v>
      </c>
      <c r="K723" s="52">
        <v>4863.4947940505381</v>
      </c>
      <c r="L723" s="52">
        <v>5166.5600000000004</v>
      </c>
      <c r="M723" s="51" t="s">
        <v>6523</v>
      </c>
      <c r="N723" s="54" t="s">
        <v>6526</v>
      </c>
    </row>
    <row r="724" spans="1:14" s="51" customFormat="1" ht="16.5" customHeight="1" x14ac:dyDescent="0.25">
      <c r="A724" s="51" t="s">
        <v>2136</v>
      </c>
      <c r="B724" s="51" t="s">
        <v>2137</v>
      </c>
      <c r="C724" s="51">
        <v>1949</v>
      </c>
      <c r="D724" s="51" t="s">
        <v>2138</v>
      </c>
      <c r="E724" s="52">
        <v>1707.57</v>
      </c>
      <c r="F724" s="52">
        <v>13271757.392699998</v>
      </c>
      <c r="G724" s="52">
        <v>13289406.34738685</v>
      </c>
      <c r="H724" s="53">
        <v>-1.328046883773859E-3</v>
      </c>
      <c r="I724" s="52">
        <v>-17648.954686852172</v>
      </c>
      <c r="J724" s="52">
        <v>7772.3064897485892</v>
      </c>
      <c r="K724" s="52">
        <v>7782.642203474441</v>
      </c>
      <c r="L724" s="52">
        <v>8289.08</v>
      </c>
      <c r="M724" s="51" t="s">
        <v>6521</v>
      </c>
      <c r="N724" s="54" t="s">
        <v>6522</v>
      </c>
    </row>
    <row r="725" spans="1:14" s="51" customFormat="1" ht="16.5" customHeight="1" x14ac:dyDescent="0.25">
      <c r="A725" s="51" t="s">
        <v>2139</v>
      </c>
      <c r="B725" s="51" t="s">
        <v>2140</v>
      </c>
      <c r="C725" s="51">
        <v>1950</v>
      </c>
      <c r="D725" s="51" t="s">
        <v>2141</v>
      </c>
      <c r="E725" s="52">
        <v>867.45</v>
      </c>
      <c r="F725" s="52">
        <v>13921213.0737</v>
      </c>
      <c r="G725" s="52">
        <v>13296797.010456501</v>
      </c>
      <c r="H725" s="53">
        <v>4.6959885358290654E-2</v>
      </c>
      <c r="I725" s="52">
        <v>624416.06324349903</v>
      </c>
      <c r="J725" s="52">
        <v>16048.432847656924</v>
      </c>
      <c r="K725" s="52">
        <v>15328.603389770591</v>
      </c>
      <c r="L725" s="52">
        <v>15900.9</v>
      </c>
      <c r="M725" s="51" t="s">
        <v>6524</v>
      </c>
      <c r="N725" s="54" t="s">
        <v>6527</v>
      </c>
    </row>
    <row r="726" spans="1:14" s="51" customFormat="1" ht="16.5" customHeight="1" x14ac:dyDescent="0.25">
      <c r="A726" s="51" t="s">
        <v>2142</v>
      </c>
      <c r="B726" s="51" t="s">
        <v>2143</v>
      </c>
      <c r="C726" s="51">
        <v>1951</v>
      </c>
      <c r="D726" s="51" t="s">
        <v>2144</v>
      </c>
      <c r="E726" s="52">
        <v>14254.830000000002</v>
      </c>
      <c r="F726" s="52">
        <v>42447602.393300004</v>
      </c>
      <c r="G726" s="52">
        <v>44575509.207070388</v>
      </c>
      <c r="H726" s="53">
        <v>-4.773712856280421E-2</v>
      </c>
      <c r="I726" s="52">
        <v>-2127906.8137703836</v>
      </c>
      <c r="J726" s="52">
        <v>2977.769808079086</v>
      </c>
      <c r="K726" s="52">
        <v>3127.0460052536846</v>
      </c>
      <c r="L726" s="52">
        <v>2975.95</v>
      </c>
      <c r="M726" s="51" t="s">
        <v>6521</v>
      </c>
      <c r="N726" s="54" t="s">
        <v>6522</v>
      </c>
    </row>
    <row r="727" spans="1:14" s="51" customFormat="1" ht="16.5" customHeight="1" x14ac:dyDescent="0.25">
      <c r="A727" s="51" t="s">
        <v>2145</v>
      </c>
      <c r="B727" s="51" t="s">
        <v>2146</v>
      </c>
      <c r="C727" s="51">
        <v>1952</v>
      </c>
      <c r="D727" s="51" t="s">
        <v>2147</v>
      </c>
      <c r="E727" s="52">
        <v>3710.6000000000004</v>
      </c>
      <c r="F727" s="52">
        <v>16049208.851599997</v>
      </c>
      <c r="G727" s="52">
        <v>16010995.126041602</v>
      </c>
      <c r="H727" s="53">
        <v>2.3867177060243883E-3</v>
      </c>
      <c r="I727" s="52">
        <v>38213.725558394566</v>
      </c>
      <c r="J727" s="52">
        <v>4325.2328064463954</v>
      </c>
      <c r="K727" s="52">
        <v>4314.9342764085595</v>
      </c>
      <c r="L727" s="52">
        <v>4323.91</v>
      </c>
      <c r="M727" s="51" t="s">
        <v>6521</v>
      </c>
      <c r="N727" s="54" t="s">
        <v>6522</v>
      </c>
    </row>
    <row r="728" spans="1:14" s="51" customFormat="1" ht="16.5" customHeight="1" x14ac:dyDescent="0.25">
      <c r="A728" s="51" t="s">
        <v>2148</v>
      </c>
      <c r="B728" s="51" t="s">
        <v>2149</v>
      </c>
      <c r="C728" s="51">
        <v>1953</v>
      </c>
      <c r="D728" s="51" t="s">
        <v>2150</v>
      </c>
      <c r="E728" s="52">
        <v>1977.3400000000001</v>
      </c>
      <c r="F728" s="52">
        <v>11778260.528100001</v>
      </c>
      <c r="G728" s="52">
        <v>11721881.701400444</v>
      </c>
      <c r="H728" s="53">
        <v>4.80970787248447E-3</v>
      </c>
      <c r="I728" s="52">
        <v>56378.826699556783</v>
      </c>
      <c r="J728" s="52">
        <v>5956.6187545389257</v>
      </c>
      <c r="K728" s="52">
        <v>5928.1062950228306</v>
      </c>
      <c r="L728" s="52">
        <v>6055.21</v>
      </c>
      <c r="M728" s="51" t="s">
        <v>6521</v>
      </c>
      <c r="N728" s="54" t="s">
        <v>6522</v>
      </c>
    </row>
    <row r="729" spans="1:14" s="51" customFormat="1" ht="16.5" customHeight="1" x14ac:dyDescent="0.25">
      <c r="A729" s="51" t="s">
        <v>2151</v>
      </c>
      <c r="B729" s="51" t="s">
        <v>2152</v>
      </c>
      <c r="C729" s="51">
        <v>1954</v>
      </c>
      <c r="D729" s="51" t="s">
        <v>2153</v>
      </c>
      <c r="E729" s="52">
        <v>693.86</v>
      </c>
      <c r="F729" s="52">
        <v>6111359.4825999998</v>
      </c>
      <c r="G729" s="52">
        <v>6208129.4226644998</v>
      </c>
      <c r="H729" s="53">
        <v>-1.558761641005979E-2</v>
      </c>
      <c r="I729" s="52">
        <v>-96769.940064500086</v>
      </c>
      <c r="J729" s="52">
        <v>8807.7702744069411</v>
      </c>
      <c r="K729" s="52">
        <v>8947.2363627597788</v>
      </c>
      <c r="L729" s="52">
        <v>8537.33</v>
      </c>
      <c r="M729" s="51" t="s">
        <v>6523</v>
      </c>
      <c r="N729" s="54" t="s">
        <v>6522</v>
      </c>
    </row>
    <row r="730" spans="1:14" s="51" customFormat="1" ht="16.5" customHeight="1" x14ac:dyDescent="0.25">
      <c r="A730" s="51" t="s">
        <v>2154</v>
      </c>
      <c r="B730" s="51" t="s">
        <v>2155</v>
      </c>
      <c r="C730" s="51">
        <v>1955</v>
      </c>
      <c r="D730" s="51" t="s">
        <v>2156</v>
      </c>
      <c r="E730" s="52">
        <v>26918.86</v>
      </c>
      <c r="F730" s="52">
        <v>55151366.234142475</v>
      </c>
      <c r="G730" s="52">
        <v>63472819.972901344</v>
      </c>
      <c r="H730" s="53">
        <v>-0.13110263168253078</v>
      </c>
      <c r="I730" s="52">
        <v>-8321453.7387588695</v>
      </c>
      <c r="J730" s="52">
        <v>2048.8002179194241</v>
      </c>
      <c r="K730" s="52">
        <v>2357.9312041037897</v>
      </c>
      <c r="L730" s="52">
        <v>2051.6999999999998</v>
      </c>
      <c r="M730" s="51" t="s">
        <v>6521</v>
      </c>
      <c r="N730" s="54" t="s">
        <v>6522</v>
      </c>
    </row>
    <row r="731" spans="1:14" s="51" customFormat="1" ht="16.5" customHeight="1" x14ac:dyDescent="0.25">
      <c r="A731" s="51" t="s">
        <v>2157</v>
      </c>
      <c r="B731" s="51" t="s">
        <v>2158</v>
      </c>
      <c r="C731" s="51">
        <v>1956</v>
      </c>
      <c r="D731" s="51" t="s">
        <v>2159</v>
      </c>
      <c r="E731" s="52">
        <v>1739.46</v>
      </c>
      <c r="F731" s="52">
        <v>5680708.1473982213</v>
      </c>
      <c r="G731" s="52">
        <v>5741770.4750351198</v>
      </c>
      <c r="H731" s="53">
        <v>-1.063475593501928E-2</v>
      </c>
      <c r="I731" s="52">
        <v>-61062.327636898495</v>
      </c>
      <c r="J731" s="52">
        <v>3265.7883178677412</v>
      </c>
      <c r="K731" s="52">
        <v>3300.8925040156828</v>
      </c>
      <c r="L731" s="52">
        <v>3266.91</v>
      </c>
      <c r="M731" s="51" t="s">
        <v>6521</v>
      </c>
      <c r="N731" s="54" t="s">
        <v>6522</v>
      </c>
    </row>
    <row r="732" spans="1:14" s="51" customFormat="1" ht="16.5" customHeight="1" x14ac:dyDescent="0.25">
      <c r="A732" s="51" t="s">
        <v>2160</v>
      </c>
      <c r="B732" s="51" t="s">
        <v>2161</v>
      </c>
      <c r="C732" s="51">
        <v>1957</v>
      </c>
      <c r="D732" s="51" t="s">
        <v>2162</v>
      </c>
      <c r="E732" s="52">
        <v>582.96</v>
      </c>
      <c r="F732" s="52">
        <v>2911842.9927641824</v>
      </c>
      <c r="G732" s="52">
        <v>2895866.956455797</v>
      </c>
      <c r="H732" s="53">
        <v>5.5168405692014311E-3</v>
      </c>
      <c r="I732" s="52">
        <v>15976.036308385432</v>
      </c>
      <c r="J732" s="52">
        <v>4994.9275984015749</v>
      </c>
      <c r="K732" s="52">
        <v>4967.5225683679782</v>
      </c>
      <c r="L732" s="52">
        <v>4968.99</v>
      </c>
      <c r="M732" s="51" t="s">
        <v>6521</v>
      </c>
      <c r="N732" s="54" t="s">
        <v>6522</v>
      </c>
    </row>
    <row r="733" spans="1:14" s="51" customFormat="1" ht="16.5" customHeight="1" x14ac:dyDescent="0.25">
      <c r="A733" s="51" t="s">
        <v>2163</v>
      </c>
      <c r="B733" s="51" t="s">
        <v>2164</v>
      </c>
      <c r="C733" s="51">
        <v>1958</v>
      </c>
      <c r="D733" s="51" t="s">
        <v>2165</v>
      </c>
      <c r="E733" s="52">
        <v>148.52000000000001</v>
      </c>
      <c r="F733" s="52">
        <v>1524510.7141726741</v>
      </c>
      <c r="G733" s="52">
        <v>1577911.8739073968</v>
      </c>
      <c r="H733" s="53">
        <v>-3.3842929138041766E-2</v>
      </c>
      <c r="I733" s="52">
        <v>-53401.159734722693</v>
      </c>
      <c r="J733" s="52">
        <v>10264.682966419836</v>
      </c>
      <c r="K733" s="52">
        <v>10624.238310715033</v>
      </c>
      <c r="L733" s="52">
        <v>10010.41</v>
      </c>
      <c r="M733" s="51" t="s">
        <v>6523</v>
      </c>
      <c r="N733" s="54" t="s">
        <v>6531</v>
      </c>
    </row>
    <row r="734" spans="1:14" s="51" customFormat="1" ht="16.5" customHeight="1" x14ac:dyDescent="0.25">
      <c r="A734" s="51" t="s">
        <v>2166</v>
      </c>
      <c r="B734" s="51" t="s">
        <v>2167</v>
      </c>
      <c r="C734" s="51">
        <v>1959</v>
      </c>
      <c r="D734" s="51" t="s">
        <v>2168</v>
      </c>
      <c r="E734" s="52">
        <v>4120.47</v>
      </c>
      <c r="F734" s="52">
        <v>5592318.3540000003</v>
      </c>
      <c r="G734" s="52">
        <v>6898723.9673758605</v>
      </c>
      <c r="H734" s="53">
        <v>-0.18936916733498343</v>
      </c>
      <c r="I734" s="52">
        <v>-1306405.6133758603</v>
      </c>
      <c r="J734" s="52">
        <v>1357.2039971168338</v>
      </c>
      <c r="K734" s="52">
        <v>1674.2565696087729</v>
      </c>
      <c r="L734" s="52">
        <v>1351</v>
      </c>
      <c r="M734" s="51" t="s">
        <v>6521</v>
      </c>
      <c r="N734" s="54" t="s">
        <v>6522</v>
      </c>
    </row>
    <row r="735" spans="1:14" s="51" customFormat="1" ht="16.5" customHeight="1" x14ac:dyDescent="0.25">
      <c r="A735" s="51" t="s">
        <v>2169</v>
      </c>
      <c r="B735" s="51" t="s">
        <v>2170</v>
      </c>
      <c r="C735" s="51">
        <v>1960</v>
      </c>
      <c r="D735" s="51" t="s">
        <v>2171</v>
      </c>
      <c r="E735" s="52">
        <v>141.85000000000002</v>
      </c>
      <c r="F735" s="52">
        <v>445523.50659999996</v>
      </c>
      <c r="G735" s="52">
        <v>501954.08369864838</v>
      </c>
      <c r="H735" s="53">
        <v>-0.11242179101889105</v>
      </c>
      <c r="I735" s="52">
        <v>-56430.577098648413</v>
      </c>
      <c r="J735" s="52">
        <v>3140.8072372224174</v>
      </c>
      <c r="K735" s="52">
        <v>3538.6258984747851</v>
      </c>
      <c r="L735" s="52">
        <v>3096.58</v>
      </c>
      <c r="M735" s="51" t="s">
        <v>6524</v>
      </c>
      <c r="N735" s="54" t="s">
        <v>6527</v>
      </c>
    </row>
    <row r="736" spans="1:14" s="51" customFormat="1" ht="16.5" customHeight="1" x14ac:dyDescent="0.25">
      <c r="A736" s="51" t="s">
        <v>2172</v>
      </c>
      <c r="B736" s="51" t="s">
        <v>2173</v>
      </c>
      <c r="C736" s="51">
        <v>1963</v>
      </c>
      <c r="D736" s="51" t="s">
        <v>2174</v>
      </c>
      <c r="E736" s="52">
        <v>6716.09</v>
      </c>
      <c r="F736" s="52">
        <v>9073437.5899999999</v>
      </c>
      <c r="G736" s="52">
        <v>8214413.0047997264</v>
      </c>
      <c r="H736" s="53">
        <v>0.10457528550102624</v>
      </c>
      <c r="I736" s="52">
        <v>859024.58520027343</v>
      </c>
      <c r="J736" s="52">
        <v>1351</v>
      </c>
      <c r="K736" s="52">
        <v>1223.0945393524694</v>
      </c>
      <c r="L736" s="52">
        <v>1351</v>
      </c>
      <c r="M736" s="51" t="s">
        <v>6523</v>
      </c>
      <c r="N736" s="54" t="s">
        <v>6522</v>
      </c>
    </row>
    <row r="737" spans="1:14" s="51" customFormat="1" ht="16.5" customHeight="1" x14ac:dyDescent="0.25">
      <c r="A737" s="51" t="s">
        <v>2175</v>
      </c>
      <c r="B737" s="51" t="s">
        <v>2176</v>
      </c>
      <c r="C737" s="51">
        <v>1969</v>
      </c>
      <c r="D737" s="51" t="s">
        <v>2177</v>
      </c>
      <c r="E737" s="52">
        <v>19188.78</v>
      </c>
      <c r="F737" s="52">
        <v>30172550.542799998</v>
      </c>
      <c r="G737" s="52">
        <v>33876935.764115445</v>
      </c>
      <c r="H737" s="53">
        <v>-0.10934829664374079</v>
      </c>
      <c r="I737" s="52">
        <v>-3704385.2213154472</v>
      </c>
      <c r="J737" s="52">
        <v>1572.4058821248668</v>
      </c>
      <c r="K737" s="52">
        <v>1765.4554257287564</v>
      </c>
      <c r="L737" s="52">
        <v>1569.6</v>
      </c>
      <c r="M737" s="51" t="s">
        <v>6523</v>
      </c>
      <c r="N737" s="54" t="s">
        <v>6522</v>
      </c>
    </row>
    <row r="738" spans="1:14" s="51" customFormat="1" ht="16.5" customHeight="1" x14ac:dyDescent="0.25">
      <c r="A738" s="51" t="s">
        <v>2178</v>
      </c>
      <c r="B738" s="51" t="s">
        <v>2179</v>
      </c>
      <c r="C738" s="51">
        <v>1970</v>
      </c>
      <c r="D738" s="51" t="s">
        <v>2180</v>
      </c>
      <c r="E738" s="52">
        <v>3480.17</v>
      </c>
      <c r="F738" s="52">
        <v>9568611.5945999995</v>
      </c>
      <c r="G738" s="52">
        <v>9543822.2694471609</v>
      </c>
      <c r="H738" s="53">
        <v>2.5974210806709586E-3</v>
      </c>
      <c r="I738" s="52">
        <v>24789.325152838603</v>
      </c>
      <c r="J738" s="52">
        <v>2749.4667199016139</v>
      </c>
      <c r="K738" s="52">
        <v>2742.3436985685071</v>
      </c>
      <c r="L738" s="52">
        <v>2736.42</v>
      </c>
      <c r="M738" s="51" t="s">
        <v>6521</v>
      </c>
      <c r="N738" s="54" t="s">
        <v>6522</v>
      </c>
    </row>
    <row r="739" spans="1:14" s="51" customFormat="1" ht="16.5" customHeight="1" x14ac:dyDescent="0.25">
      <c r="A739" s="51" t="s">
        <v>2181</v>
      </c>
      <c r="B739" s="51" t="s">
        <v>2182</v>
      </c>
      <c r="C739" s="51">
        <v>1971</v>
      </c>
      <c r="D739" s="51" t="s">
        <v>2183</v>
      </c>
      <c r="E739" s="52">
        <v>1229.53</v>
      </c>
      <c r="F739" s="52">
        <v>4924624.5176999997</v>
      </c>
      <c r="G739" s="52">
        <v>4911687.5500598382</v>
      </c>
      <c r="H739" s="53">
        <v>2.6339150258050115E-3</v>
      </c>
      <c r="I739" s="52">
        <v>12936.967640161514</v>
      </c>
      <c r="J739" s="52">
        <v>4005.2902472489486</v>
      </c>
      <c r="K739" s="52">
        <v>3994.7683668229633</v>
      </c>
      <c r="L739" s="52">
        <v>3971.37</v>
      </c>
      <c r="M739" s="51" t="s">
        <v>6521</v>
      </c>
      <c r="N739" s="54" t="s">
        <v>6522</v>
      </c>
    </row>
    <row r="740" spans="1:14" s="51" customFormat="1" ht="16.5" customHeight="1" x14ac:dyDescent="0.25">
      <c r="A740" s="51" t="s">
        <v>2184</v>
      </c>
      <c r="B740" s="51" t="s">
        <v>2185</v>
      </c>
      <c r="C740" s="51">
        <v>1972</v>
      </c>
      <c r="D740" s="51" t="s">
        <v>2186</v>
      </c>
      <c r="E740" s="52">
        <v>495.29999999999995</v>
      </c>
      <c r="F740" s="52">
        <v>3625688.1726000002</v>
      </c>
      <c r="G740" s="52">
        <v>3510651.0140406876</v>
      </c>
      <c r="H740" s="53">
        <v>3.2768041625107935E-2</v>
      </c>
      <c r="I740" s="52">
        <v>115037.15855931258</v>
      </c>
      <c r="J740" s="52">
        <v>7320.1860944881901</v>
      </c>
      <c r="K740" s="52">
        <v>7087.9285565125938</v>
      </c>
      <c r="L740" s="52">
        <v>7190.67</v>
      </c>
      <c r="M740" s="51" t="s">
        <v>6523</v>
      </c>
      <c r="N740" s="54" t="s">
        <v>6522</v>
      </c>
    </row>
    <row r="741" spans="1:14" s="51" customFormat="1" ht="16.5" customHeight="1" x14ac:dyDescent="0.25">
      <c r="A741" s="51" t="s">
        <v>2187</v>
      </c>
      <c r="B741" s="51" t="s">
        <v>2188</v>
      </c>
      <c r="C741" s="51">
        <v>1973</v>
      </c>
      <c r="D741" s="51" t="s">
        <v>2189</v>
      </c>
      <c r="E741" s="52">
        <v>30371.39</v>
      </c>
      <c r="F741" s="52">
        <v>47670933.743999988</v>
      </c>
      <c r="G741" s="52">
        <v>44946287.773468286</v>
      </c>
      <c r="H741" s="53">
        <v>6.062004462446513E-2</v>
      </c>
      <c r="I741" s="52">
        <v>2724645.970531702</v>
      </c>
      <c r="J741" s="52">
        <v>1569.5999999999997</v>
      </c>
      <c r="K741" s="52">
        <v>1479.8890591924928</v>
      </c>
      <c r="L741" s="52">
        <v>1569.6</v>
      </c>
      <c r="M741" s="51" t="s">
        <v>6524</v>
      </c>
      <c r="N741" s="54" t="s">
        <v>6522</v>
      </c>
    </row>
    <row r="742" spans="1:14" s="51" customFormat="1" ht="16.5" customHeight="1" x14ac:dyDescent="0.25">
      <c r="A742" s="51" t="s">
        <v>2190</v>
      </c>
      <c r="B742" s="51" t="s">
        <v>2191</v>
      </c>
      <c r="C742" s="51">
        <v>1974</v>
      </c>
      <c r="D742" s="51" t="s">
        <v>2192</v>
      </c>
      <c r="E742" s="52">
        <v>1104.1399999999999</v>
      </c>
      <c r="F742" s="52">
        <v>3827035.6810000003</v>
      </c>
      <c r="G742" s="52">
        <v>4245071.2094025305</v>
      </c>
      <c r="H742" s="53">
        <v>-9.8475504362944721E-2</v>
      </c>
      <c r="I742" s="52">
        <v>-418035.52840253012</v>
      </c>
      <c r="J742" s="52">
        <v>3466.0782880794109</v>
      </c>
      <c r="K742" s="52">
        <v>3844.685646206578</v>
      </c>
      <c r="L742" s="52">
        <v>3463.59</v>
      </c>
      <c r="M742" s="51" t="s">
        <v>6521</v>
      </c>
      <c r="N742" s="54" t="s">
        <v>6522</v>
      </c>
    </row>
    <row r="743" spans="1:14" s="51" customFormat="1" ht="16.5" customHeight="1" x14ac:dyDescent="0.25">
      <c r="A743" s="51" t="s">
        <v>2193</v>
      </c>
      <c r="B743" s="51" t="s">
        <v>2194</v>
      </c>
      <c r="C743" s="51">
        <v>1975</v>
      </c>
      <c r="D743" s="51" t="s">
        <v>2195</v>
      </c>
      <c r="E743" s="52">
        <v>914.93</v>
      </c>
      <c r="F743" s="52">
        <v>4752450.3986999998</v>
      </c>
      <c r="G743" s="52">
        <v>4778339.9997468898</v>
      </c>
      <c r="H743" s="53">
        <v>-5.4181161341095851E-3</v>
      </c>
      <c r="I743" s="52">
        <v>-25889.60104689002</v>
      </c>
      <c r="J743" s="52">
        <v>5194.3322425759352</v>
      </c>
      <c r="K743" s="52">
        <v>5222.6290533121555</v>
      </c>
      <c r="L743" s="52">
        <v>5359.59</v>
      </c>
      <c r="M743" s="51" t="s">
        <v>6521</v>
      </c>
      <c r="N743" s="54" t="s">
        <v>6522</v>
      </c>
    </row>
    <row r="744" spans="1:14" s="51" customFormat="1" ht="16.5" customHeight="1" x14ac:dyDescent="0.25">
      <c r="A744" s="51" t="s">
        <v>2196</v>
      </c>
      <c r="B744" s="51" t="s">
        <v>2197</v>
      </c>
      <c r="C744" s="51">
        <v>1976</v>
      </c>
      <c r="D744" s="51" t="s">
        <v>2198</v>
      </c>
      <c r="E744" s="52">
        <v>1067.9999999999998</v>
      </c>
      <c r="F744" s="52">
        <v>7548139.71</v>
      </c>
      <c r="G744" s="52">
        <v>7925748.3399578966</v>
      </c>
      <c r="H744" s="53">
        <v>-4.7643277803077755E-2</v>
      </c>
      <c r="I744" s="52">
        <v>-377608.62995789666</v>
      </c>
      <c r="J744" s="52">
        <v>7067.5465449438216</v>
      </c>
      <c r="K744" s="52">
        <v>7421.1126778632006</v>
      </c>
      <c r="L744" s="52">
        <v>7162.73</v>
      </c>
      <c r="M744" s="51" t="s">
        <v>6521</v>
      </c>
      <c r="N744" s="54" t="s">
        <v>6522</v>
      </c>
    </row>
    <row r="745" spans="1:14" s="51" customFormat="1" ht="16.5" customHeight="1" x14ac:dyDescent="0.25">
      <c r="A745" s="51" t="s">
        <v>2199</v>
      </c>
      <c r="B745" s="51" t="s">
        <v>2200</v>
      </c>
      <c r="C745" s="51">
        <v>1977</v>
      </c>
      <c r="D745" s="51" t="s">
        <v>2201</v>
      </c>
      <c r="E745" s="52">
        <v>327.96999999999997</v>
      </c>
      <c r="F745" s="52">
        <v>3953131.0575999999</v>
      </c>
      <c r="G745" s="52">
        <v>4079884.0581176355</v>
      </c>
      <c r="H745" s="53">
        <v>-3.1067794749078392E-2</v>
      </c>
      <c r="I745" s="52">
        <v>-126753.00051763561</v>
      </c>
      <c r="J745" s="52">
        <v>12053.331272982286</v>
      </c>
      <c r="K745" s="52">
        <v>12439.808696275988</v>
      </c>
      <c r="L745" s="52">
        <v>12210.16</v>
      </c>
      <c r="M745" s="51" t="s">
        <v>6524</v>
      </c>
      <c r="N745" s="54" t="s">
        <v>6526</v>
      </c>
    </row>
    <row r="746" spans="1:14" s="51" customFormat="1" ht="16.5" customHeight="1" x14ac:dyDescent="0.25">
      <c r="A746" s="51" t="s">
        <v>2202</v>
      </c>
      <c r="B746" s="51" t="s">
        <v>2203</v>
      </c>
      <c r="C746" s="51">
        <v>1978</v>
      </c>
      <c r="D746" s="51" t="s">
        <v>2204</v>
      </c>
      <c r="E746" s="52">
        <v>12713.41</v>
      </c>
      <c r="F746" s="52">
        <v>16375538.396200003</v>
      </c>
      <c r="G746" s="52">
        <v>18582700.22341539</v>
      </c>
      <c r="H746" s="53">
        <v>-0.11877508654174063</v>
      </c>
      <c r="I746" s="52">
        <v>-2207161.8272153866</v>
      </c>
      <c r="J746" s="52">
        <v>1288.052410501982</v>
      </c>
      <c r="K746" s="52">
        <v>1461.6613657087587</v>
      </c>
      <c r="L746" s="52">
        <v>1281.47</v>
      </c>
      <c r="M746" s="51" t="s">
        <v>6523</v>
      </c>
      <c r="N746" s="54" t="s">
        <v>6522</v>
      </c>
    </row>
    <row r="747" spans="1:14" s="51" customFormat="1" ht="16.5" customHeight="1" x14ac:dyDescent="0.25">
      <c r="A747" s="51" t="s">
        <v>2205</v>
      </c>
      <c r="B747" s="51" t="s">
        <v>2206</v>
      </c>
      <c r="C747" s="51">
        <v>1979</v>
      </c>
      <c r="D747" s="51" t="s">
        <v>2207</v>
      </c>
      <c r="E747" s="52">
        <v>1353.88</v>
      </c>
      <c r="F747" s="52">
        <v>4447154.0465999991</v>
      </c>
      <c r="G747" s="52">
        <v>4431639.1719226092</v>
      </c>
      <c r="H747" s="53">
        <v>3.5009336445275263E-3</v>
      </c>
      <c r="I747" s="52">
        <v>15514.87467738986</v>
      </c>
      <c r="J747" s="52">
        <v>3284.7475748219922</v>
      </c>
      <c r="K747" s="52">
        <v>3273.2880106971143</v>
      </c>
      <c r="L747" s="52">
        <v>3268.35</v>
      </c>
      <c r="M747" s="51" t="s">
        <v>6521</v>
      </c>
      <c r="N747" s="54" t="s">
        <v>6522</v>
      </c>
    </row>
    <row r="748" spans="1:14" s="51" customFormat="1" ht="16.5" customHeight="1" x14ac:dyDescent="0.25">
      <c r="A748" s="51" t="s">
        <v>2208</v>
      </c>
      <c r="B748" s="51" t="s">
        <v>2209</v>
      </c>
      <c r="C748" s="51">
        <v>1980</v>
      </c>
      <c r="D748" s="51" t="s">
        <v>2210</v>
      </c>
      <c r="E748" s="52">
        <v>561.17000000000007</v>
      </c>
      <c r="F748" s="52">
        <v>3199022.5400999999</v>
      </c>
      <c r="G748" s="52">
        <v>3205907.7485915995</v>
      </c>
      <c r="H748" s="53">
        <v>-2.1476627000962534E-3</v>
      </c>
      <c r="I748" s="52">
        <v>-6885.2084915996529</v>
      </c>
      <c r="J748" s="52">
        <v>5700.6300053459727</v>
      </c>
      <c r="K748" s="52">
        <v>5712.8993862672614</v>
      </c>
      <c r="L748" s="52">
        <v>5597.08</v>
      </c>
      <c r="M748" s="51" t="s">
        <v>6521</v>
      </c>
      <c r="N748" s="54" t="s">
        <v>6522</v>
      </c>
    </row>
    <row r="749" spans="1:14" s="51" customFormat="1" ht="16.5" customHeight="1" x14ac:dyDescent="0.25">
      <c r="A749" s="51" t="s">
        <v>2211</v>
      </c>
      <c r="B749" s="51" t="s">
        <v>2212</v>
      </c>
      <c r="C749" s="51">
        <v>1981</v>
      </c>
      <c r="D749" s="51" t="s">
        <v>2213</v>
      </c>
      <c r="E749" s="52">
        <v>236.43000000000004</v>
      </c>
      <c r="F749" s="52">
        <v>2158584.3266000003</v>
      </c>
      <c r="G749" s="52">
        <v>2214295.2612889088</v>
      </c>
      <c r="H749" s="53">
        <v>-2.5159668479116881E-2</v>
      </c>
      <c r="I749" s="52">
        <v>-55710.934688908514</v>
      </c>
      <c r="J749" s="52">
        <v>9129.908753542275</v>
      </c>
      <c r="K749" s="52">
        <v>9365.5427030787487</v>
      </c>
      <c r="L749" s="52">
        <v>8876.59</v>
      </c>
      <c r="M749" s="51" t="s">
        <v>6524</v>
      </c>
      <c r="N749" s="54" t="s">
        <v>6526</v>
      </c>
    </row>
    <row r="750" spans="1:14" s="51" customFormat="1" ht="16.5" customHeight="1" x14ac:dyDescent="0.25">
      <c r="A750" s="51" t="s">
        <v>2214</v>
      </c>
      <c r="B750" s="51" t="s">
        <v>2215</v>
      </c>
      <c r="C750" s="51">
        <v>1982</v>
      </c>
      <c r="D750" s="51" t="s">
        <v>2216</v>
      </c>
      <c r="E750" s="52">
        <v>7726.7500000000009</v>
      </c>
      <c r="F750" s="52">
        <v>9901598.3225000016</v>
      </c>
      <c r="G750" s="52">
        <v>7609351.4643510375</v>
      </c>
      <c r="H750" s="53">
        <v>0.3012407652462743</v>
      </c>
      <c r="I750" s="52">
        <v>2292246.8581489641</v>
      </c>
      <c r="J750" s="52">
        <v>1281.47</v>
      </c>
      <c r="K750" s="52">
        <v>984.80622051328658</v>
      </c>
      <c r="L750" s="52">
        <v>1281.47</v>
      </c>
      <c r="M750" s="51" t="s">
        <v>6523</v>
      </c>
      <c r="N750" s="54" t="s">
        <v>6528</v>
      </c>
    </row>
    <row r="751" spans="1:14" s="51" customFormat="1" ht="16.5" customHeight="1" x14ac:dyDescent="0.25">
      <c r="A751" s="51" t="s">
        <v>2217</v>
      </c>
      <c r="B751" s="51" t="s">
        <v>2218</v>
      </c>
      <c r="C751" s="51">
        <v>1983</v>
      </c>
      <c r="D751" s="51" t="s">
        <v>2219</v>
      </c>
      <c r="E751" s="52">
        <v>3113.17</v>
      </c>
      <c r="F751" s="52">
        <v>8295237.5161000006</v>
      </c>
      <c r="G751" s="52">
        <v>8074633.0388828935</v>
      </c>
      <c r="H751" s="53">
        <v>2.7320681466860508E-2</v>
      </c>
      <c r="I751" s="52">
        <v>220604.47721710708</v>
      </c>
      <c r="J751" s="52">
        <v>2664.5629747492108</v>
      </c>
      <c r="K751" s="52">
        <v>2593.7012880385246</v>
      </c>
      <c r="L751" s="52">
        <v>2654.53</v>
      </c>
      <c r="M751" s="51" t="s">
        <v>6523</v>
      </c>
      <c r="N751" s="54" t="s">
        <v>6522</v>
      </c>
    </row>
    <row r="752" spans="1:14" s="51" customFormat="1" ht="16.5" customHeight="1" x14ac:dyDescent="0.25">
      <c r="A752" s="51" t="s">
        <v>2220</v>
      </c>
      <c r="B752" s="51" t="s">
        <v>2221</v>
      </c>
      <c r="C752" s="51">
        <v>1984</v>
      </c>
      <c r="D752" s="51" t="s">
        <v>2222</v>
      </c>
      <c r="E752" s="52">
        <v>1058.1399999999999</v>
      </c>
      <c r="F752" s="52">
        <v>4977464.5241999999</v>
      </c>
      <c r="G752" s="52">
        <v>4962317.0244368203</v>
      </c>
      <c r="H752" s="53">
        <v>3.0525054502938964E-3</v>
      </c>
      <c r="I752" s="52">
        <v>15147.49976317957</v>
      </c>
      <c r="J752" s="52">
        <v>4703.9753947492773</v>
      </c>
      <c r="K752" s="52">
        <v>4689.6601814852675</v>
      </c>
      <c r="L752" s="52">
        <v>4681.05</v>
      </c>
      <c r="M752" s="51" t="s">
        <v>6524</v>
      </c>
      <c r="N752" s="54" t="s">
        <v>6522</v>
      </c>
    </row>
    <row r="753" spans="1:14" s="51" customFormat="1" ht="16.5" customHeight="1" x14ac:dyDescent="0.25">
      <c r="A753" s="51" t="s">
        <v>2223</v>
      </c>
      <c r="B753" s="51" t="s">
        <v>2224</v>
      </c>
      <c r="C753" s="51">
        <v>1985</v>
      </c>
      <c r="D753" s="51" t="s">
        <v>2225</v>
      </c>
      <c r="E753" s="52">
        <v>923.95</v>
      </c>
      <c r="F753" s="52">
        <v>6488917.7297</v>
      </c>
      <c r="G753" s="52">
        <v>6458182.9100176534</v>
      </c>
      <c r="H753" s="53">
        <v>4.7590506665073917E-3</v>
      </c>
      <c r="I753" s="52">
        <v>30734.819682346657</v>
      </c>
      <c r="J753" s="52">
        <v>7023.0182690621787</v>
      </c>
      <c r="K753" s="52">
        <v>6989.753677166138</v>
      </c>
      <c r="L753" s="52">
        <v>7298.52</v>
      </c>
      <c r="M753" s="51" t="s">
        <v>6521</v>
      </c>
      <c r="N753" s="54" t="s">
        <v>6526</v>
      </c>
    </row>
    <row r="754" spans="1:14" s="51" customFormat="1" ht="16.5" customHeight="1" x14ac:dyDescent="0.25">
      <c r="A754" s="51" t="s">
        <v>2226</v>
      </c>
      <c r="B754" s="51" t="s">
        <v>2227</v>
      </c>
      <c r="C754" s="51">
        <v>1986</v>
      </c>
      <c r="D754" s="51" t="s">
        <v>2228</v>
      </c>
      <c r="E754" s="52">
        <v>547.25</v>
      </c>
      <c r="F754" s="52">
        <v>6606376.9832999995</v>
      </c>
      <c r="G754" s="52">
        <v>6612829.4097415134</v>
      </c>
      <c r="H754" s="53">
        <v>-9.7574367063035794E-4</v>
      </c>
      <c r="I754" s="52">
        <v>-6452.4264415139332</v>
      </c>
      <c r="J754" s="52">
        <v>12071.954286523525</v>
      </c>
      <c r="K754" s="52">
        <v>12083.744924150778</v>
      </c>
      <c r="L754" s="52">
        <v>12450.21</v>
      </c>
      <c r="M754" s="51" t="s">
        <v>6525</v>
      </c>
      <c r="N754" s="54" t="s">
        <v>6528</v>
      </c>
    </row>
    <row r="755" spans="1:14" s="51" customFormat="1" ht="16.5" customHeight="1" x14ac:dyDescent="0.25">
      <c r="A755" s="51" t="s">
        <v>2229</v>
      </c>
      <c r="B755" s="51" t="s">
        <v>2230</v>
      </c>
      <c r="C755" s="51">
        <v>1987</v>
      </c>
      <c r="D755" s="51" t="s">
        <v>2231</v>
      </c>
      <c r="E755" s="52">
        <v>413.06000000000006</v>
      </c>
      <c r="F755" s="52">
        <v>3298800.3825999997</v>
      </c>
      <c r="G755" s="52">
        <v>3213884.1729558809</v>
      </c>
      <c r="H755" s="53">
        <v>2.6421677034496049E-2</v>
      </c>
      <c r="I755" s="52">
        <v>84916.20964411879</v>
      </c>
      <c r="J755" s="52">
        <v>7986.2498973514721</v>
      </c>
      <c r="K755" s="52">
        <v>7780.6715076644568</v>
      </c>
      <c r="L755" s="52">
        <v>7985.19</v>
      </c>
      <c r="M755" s="51" t="s">
        <v>6524</v>
      </c>
      <c r="N755" s="54" t="s">
        <v>6528</v>
      </c>
    </row>
    <row r="756" spans="1:14" s="51" customFormat="1" ht="16.5" customHeight="1" x14ac:dyDescent="0.25">
      <c r="A756" s="51" t="s">
        <v>2232</v>
      </c>
      <c r="B756" s="51" t="s">
        <v>2233</v>
      </c>
      <c r="C756" s="51">
        <v>1988</v>
      </c>
      <c r="D756" s="51" t="s">
        <v>2234</v>
      </c>
      <c r="E756" s="52">
        <v>708.80000000000007</v>
      </c>
      <c r="F756" s="52">
        <v>8436271.9353999998</v>
      </c>
      <c r="G756" s="52">
        <v>7681987.8796250131</v>
      </c>
      <c r="H756" s="53">
        <v>9.8188654758956329E-2</v>
      </c>
      <c r="I756" s="52">
        <v>754284.05577498674</v>
      </c>
      <c r="J756" s="52">
        <v>11902.189525112866</v>
      </c>
      <c r="K756" s="52">
        <v>10838.019017529645</v>
      </c>
      <c r="L756" s="52">
        <v>12150.08</v>
      </c>
      <c r="M756" s="51" t="s">
        <v>6524</v>
      </c>
      <c r="N756" s="54" t="s">
        <v>6522</v>
      </c>
    </row>
    <row r="757" spans="1:14" s="51" customFormat="1" ht="16.5" customHeight="1" x14ac:dyDescent="0.25">
      <c r="A757" s="51" t="s">
        <v>2235</v>
      </c>
      <c r="B757" s="51" t="s">
        <v>2236</v>
      </c>
      <c r="C757" s="51">
        <v>1989</v>
      </c>
      <c r="D757" s="51" t="s">
        <v>2237</v>
      </c>
      <c r="E757" s="52">
        <v>1393.44</v>
      </c>
      <c r="F757" s="52">
        <v>20721537.661699999</v>
      </c>
      <c r="G757" s="52">
        <v>18756601.460229248</v>
      </c>
      <c r="H757" s="53">
        <v>0.10475971383393334</v>
      </c>
      <c r="I757" s="52">
        <v>1964936.2014707513</v>
      </c>
      <c r="J757" s="52">
        <v>14870.778549273738</v>
      </c>
      <c r="K757" s="52">
        <v>13460.645209143735</v>
      </c>
      <c r="L757" s="52">
        <v>14967.15</v>
      </c>
      <c r="M757" s="51" t="s">
        <v>6524</v>
      </c>
      <c r="N757" s="54" t="s">
        <v>6526</v>
      </c>
    </row>
    <row r="758" spans="1:14" s="51" customFormat="1" ht="16.5" customHeight="1" x14ac:dyDescent="0.25">
      <c r="A758" s="51" t="s">
        <v>2238</v>
      </c>
      <c r="B758" s="51" t="s">
        <v>2239</v>
      </c>
      <c r="C758" s="51">
        <v>1990</v>
      </c>
      <c r="D758" s="51" t="s">
        <v>2240</v>
      </c>
      <c r="E758" s="52">
        <v>1124.49</v>
      </c>
      <c r="F758" s="52">
        <v>24752525.487299997</v>
      </c>
      <c r="G758" s="52">
        <v>23855907.710312348</v>
      </c>
      <c r="H758" s="53">
        <v>3.7584726931185308E-2</v>
      </c>
      <c r="I758" s="52">
        <v>896617.7769876495</v>
      </c>
      <c r="J758" s="52">
        <v>22012.223752367736</v>
      </c>
      <c r="K758" s="52">
        <v>21214.868705201778</v>
      </c>
      <c r="L758" s="52">
        <v>22509.78</v>
      </c>
      <c r="M758" s="51" t="s">
        <v>6524</v>
      </c>
      <c r="N758" s="54" t="s">
        <v>6527</v>
      </c>
    </row>
    <row r="759" spans="1:14" s="51" customFormat="1" ht="16.5" customHeight="1" x14ac:dyDescent="0.25">
      <c r="A759" s="51" t="s">
        <v>2241</v>
      </c>
      <c r="B759" s="51" t="s">
        <v>2242</v>
      </c>
      <c r="C759" s="51">
        <v>1991</v>
      </c>
      <c r="D759" s="51" t="s">
        <v>2243</v>
      </c>
      <c r="E759" s="52">
        <v>6061.94</v>
      </c>
      <c r="F759" s="52">
        <v>9939284.443599999</v>
      </c>
      <c r="G759" s="52">
        <v>10886925.29464981</v>
      </c>
      <c r="H759" s="53">
        <v>-8.7043938063533166E-2</v>
      </c>
      <c r="I759" s="52">
        <v>-947640.85104981065</v>
      </c>
      <c r="J759" s="52">
        <v>1639.6210526003226</v>
      </c>
      <c r="K759" s="52">
        <v>1795.9473855976487</v>
      </c>
      <c r="L759" s="52">
        <v>1636.76</v>
      </c>
      <c r="M759" s="51" t="s">
        <v>6523</v>
      </c>
      <c r="N759" s="54" t="s">
        <v>6522</v>
      </c>
    </row>
    <row r="760" spans="1:14" s="51" customFormat="1" ht="16.5" customHeight="1" x14ac:dyDescent="0.25">
      <c r="A760" s="51" t="s">
        <v>2299</v>
      </c>
      <c r="B760" s="51" t="s">
        <v>2242</v>
      </c>
      <c r="C760" s="51">
        <v>2014</v>
      </c>
      <c r="D760" s="51" t="s">
        <v>2243</v>
      </c>
      <c r="E760" s="52">
        <v>752.24</v>
      </c>
      <c r="F760" s="52">
        <v>1470605.4975999999</v>
      </c>
      <c r="G760" s="52">
        <v>1333319.8912523349</v>
      </c>
      <c r="H760" s="53">
        <v>0.1029652428110992</v>
      </c>
      <c r="I760" s="52">
        <v>137285.60634766496</v>
      </c>
      <c r="J760" s="52">
        <v>1954.968490907157</v>
      </c>
      <c r="K760" s="52">
        <v>1772.4660896154617</v>
      </c>
      <c r="L760" s="52">
        <v>1949.24</v>
      </c>
      <c r="M760" s="51" t="s">
        <v>6525</v>
      </c>
      <c r="N760" s="54" t="s">
        <v>6522</v>
      </c>
    </row>
    <row r="761" spans="1:14" s="51" customFormat="1" ht="16.5" customHeight="1" x14ac:dyDescent="0.25">
      <c r="A761" s="51" t="s">
        <v>2244</v>
      </c>
      <c r="B761" s="51" t="s">
        <v>2245</v>
      </c>
      <c r="C761" s="51">
        <v>1992</v>
      </c>
      <c r="D761" s="51" t="s">
        <v>2246</v>
      </c>
      <c r="E761" s="52">
        <v>664.22</v>
      </c>
      <c r="F761" s="52">
        <v>1964250.29</v>
      </c>
      <c r="G761" s="52">
        <v>1949375.2089653239</v>
      </c>
      <c r="H761" s="53">
        <v>7.6306916012189863E-3</v>
      </c>
      <c r="I761" s="52">
        <v>14875.081034676172</v>
      </c>
      <c r="J761" s="52">
        <v>2957.2284634609014</v>
      </c>
      <c r="K761" s="52">
        <v>2934.833652954328</v>
      </c>
      <c r="L761" s="52">
        <v>2934.22</v>
      </c>
      <c r="M761" s="51" t="s">
        <v>6521</v>
      </c>
      <c r="N761" s="54" t="s">
        <v>6522</v>
      </c>
    </row>
    <row r="762" spans="1:14" s="51" customFormat="1" ht="16.5" customHeight="1" x14ac:dyDescent="0.25">
      <c r="A762" s="51" t="s">
        <v>2247</v>
      </c>
      <c r="B762" s="51" t="s">
        <v>2248</v>
      </c>
      <c r="C762" s="51">
        <v>1995</v>
      </c>
      <c r="D762" s="51" t="s">
        <v>2249</v>
      </c>
      <c r="E762" s="52">
        <v>3431.44</v>
      </c>
      <c r="F762" s="52">
        <v>5616443.7344000004</v>
      </c>
      <c r="G762" s="52">
        <v>4683751.232334543</v>
      </c>
      <c r="H762" s="53">
        <v>0.19913365501279445</v>
      </c>
      <c r="I762" s="52">
        <v>932692.5020654574</v>
      </c>
      <c r="J762" s="52">
        <v>1636.76</v>
      </c>
      <c r="K762" s="52">
        <v>1364.9520995076537</v>
      </c>
      <c r="L762" s="52">
        <v>1636.76</v>
      </c>
      <c r="M762" s="51" t="s">
        <v>6523</v>
      </c>
      <c r="N762" s="54" t="s">
        <v>6522</v>
      </c>
    </row>
    <row r="763" spans="1:14" s="51" customFormat="1" ht="16.5" customHeight="1" x14ac:dyDescent="0.25">
      <c r="A763" s="51" t="s">
        <v>2298</v>
      </c>
      <c r="B763" s="51" t="s">
        <v>2248</v>
      </c>
      <c r="C763" s="51">
        <v>2013</v>
      </c>
      <c r="D763" s="51" t="s">
        <v>2249</v>
      </c>
      <c r="E763" s="52">
        <v>536.52</v>
      </c>
      <c r="F763" s="52">
        <v>1045806.2448000001</v>
      </c>
      <c r="G763" s="52">
        <v>826842.95656460384</v>
      </c>
      <c r="H763" s="53">
        <v>0.26481847187179608</v>
      </c>
      <c r="I763" s="52">
        <v>218963.28823539626</v>
      </c>
      <c r="J763" s="52">
        <v>1949.2400000000002</v>
      </c>
      <c r="K763" s="52">
        <v>1541.1223375915229</v>
      </c>
      <c r="L763" s="52">
        <v>1949.24</v>
      </c>
      <c r="M763" s="51" t="s">
        <v>6525</v>
      </c>
      <c r="N763" s="54" t="s">
        <v>6522</v>
      </c>
    </row>
    <row r="764" spans="1:14" s="51" customFormat="1" ht="16.5" customHeight="1" x14ac:dyDescent="0.25">
      <c r="A764" s="51" t="s">
        <v>2250</v>
      </c>
      <c r="B764" s="51" t="s">
        <v>2251</v>
      </c>
      <c r="C764" s="51">
        <v>1996</v>
      </c>
      <c r="D764" s="51" t="s">
        <v>2252</v>
      </c>
      <c r="E764" s="52">
        <v>612.94999999999993</v>
      </c>
      <c r="F764" s="52">
        <v>2635076.5629999996</v>
      </c>
      <c r="G764" s="52">
        <v>3179473.6564903618</v>
      </c>
      <c r="H764" s="53">
        <v>-0.17122239474419509</v>
      </c>
      <c r="I764" s="52">
        <v>-544397.09349036217</v>
      </c>
      <c r="J764" s="52">
        <v>4299.007362753895</v>
      </c>
      <c r="K764" s="52">
        <v>5187.166418941777</v>
      </c>
      <c r="L764" s="52">
        <v>4285.74</v>
      </c>
      <c r="M764" s="51" t="s">
        <v>6524</v>
      </c>
      <c r="N764" s="54" t="s">
        <v>6522</v>
      </c>
    </row>
    <row r="765" spans="1:14" s="51" customFormat="1" ht="16.5" customHeight="1" x14ac:dyDescent="0.25">
      <c r="A765" s="51" t="s">
        <v>2253</v>
      </c>
      <c r="B765" s="51" t="s">
        <v>2254</v>
      </c>
      <c r="C765" s="51">
        <v>1997</v>
      </c>
      <c r="D765" s="51" t="s">
        <v>2255</v>
      </c>
      <c r="E765" s="52">
        <v>430.74</v>
      </c>
      <c r="F765" s="52">
        <v>2904418.9774999996</v>
      </c>
      <c r="G765" s="52">
        <v>2970208.3096368462</v>
      </c>
      <c r="H765" s="53">
        <v>-2.2149736745194937E-2</v>
      </c>
      <c r="I765" s="52">
        <v>-65789.332136846613</v>
      </c>
      <c r="J765" s="52">
        <v>6742.8587488972453</v>
      </c>
      <c r="K765" s="52">
        <v>6895.5943484163208</v>
      </c>
      <c r="L765" s="52">
        <v>6822.22</v>
      </c>
      <c r="M765" s="51" t="s">
        <v>6525</v>
      </c>
      <c r="N765" s="54" t="s">
        <v>6522</v>
      </c>
    </row>
    <row r="766" spans="1:14" s="51" customFormat="1" ht="16.5" customHeight="1" x14ac:dyDescent="0.25">
      <c r="A766" s="51" t="s">
        <v>2256</v>
      </c>
      <c r="B766" s="51" t="s">
        <v>2257</v>
      </c>
      <c r="C766" s="51">
        <v>1998</v>
      </c>
      <c r="D766" s="51" t="s">
        <v>2258</v>
      </c>
      <c r="E766" s="52">
        <v>575.91</v>
      </c>
      <c r="F766" s="52">
        <v>6338886.3422999997</v>
      </c>
      <c r="G766" s="52">
        <v>6771168.6452827659</v>
      </c>
      <c r="H766" s="53">
        <v>-6.3841609274334354E-2</v>
      </c>
      <c r="I766" s="52">
        <v>-432282.30298276618</v>
      </c>
      <c r="J766" s="52">
        <v>11006.730812626973</v>
      </c>
      <c r="K766" s="52">
        <v>11757.338204377014</v>
      </c>
      <c r="L766" s="52">
        <v>11487.89</v>
      </c>
      <c r="M766" s="51" t="s">
        <v>6521</v>
      </c>
      <c r="N766" s="54" t="s">
        <v>6522</v>
      </c>
    </row>
    <row r="767" spans="1:14" s="51" customFormat="1" ht="16.5" customHeight="1" x14ac:dyDescent="0.25">
      <c r="A767" s="51" t="s">
        <v>2259</v>
      </c>
      <c r="B767" s="51" t="s">
        <v>2260</v>
      </c>
      <c r="C767" s="51">
        <v>1999</v>
      </c>
      <c r="D767" s="51" t="s">
        <v>2261</v>
      </c>
      <c r="E767" s="52">
        <v>699.06</v>
      </c>
      <c r="F767" s="52">
        <v>13167133.9059</v>
      </c>
      <c r="G767" s="52">
        <v>13131801.085764207</v>
      </c>
      <c r="H767" s="53">
        <v>2.6906301660398757E-3</v>
      </c>
      <c r="I767" s="52">
        <v>35332.820135792717</v>
      </c>
      <c r="J767" s="52">
        <v>18835.484659256716</v>
      </c>
      <c r="K767" s="52">
        <v>18784.941329448415</v>
      </c>
      <c r="L767" s="52">
        <v>18791.849999999999</v>
      </c>
      <c r="M767" s="51" t="s">
        <v>6524</v>
      </c>
      <c r="N767" s="54" t="s">
        <v>6522</v>
      </c>
    </row>
    <row r="768" spans="1:14" s="51" customFormat="1" ht="16.5" customHeight="1" x14ac:dyDescent="0.25">
      <c r="A768" s="51" t="s">
        <v>2262</v>
      </c>
      <c r="B768" s="51" t="s">
        <v>2263</v>
      </c>
      <c r="C768" s="51">
        <v>2000</v>
      </c>
      <c r="D768" s="51" t="s">
        <v>2264</v>
      </c>
      <c r="E768" s="52">
        <v>993.73</v>
      </c>
      <c r="F768" s="52">
        <v>3785231.6068999995</v>
      </c>
      <c r="G768" s="52">
        <v>4219812.7857324742</v>
      </c>
      <c r="H768" s="53">
        <v>-0.10298589082004506</v>
      </c>
      <c r="I768" s="52">
        <v>-434581.17883247463</v>
      </c>
      <c r="J768" s="52">
        <v>3809.1147564227704</v>
      </c>
      <c r="K768" s="52">
        <v>4246.4379516895679</v>
      </c>
      <c r="L768" s="52">
        <v>3803.39</v>
      </c>
      <c r="M768" s="51" t="s">
        <v>6523</v>
      </c>
      <c r="N768" s="54" t="s">
        <v>6526</v>
      </c>
    </row>
    <row r="769" spans="1:14" s="51" customFormat="1" ht="16.5" customHeight="1" x14ac:dyDescent="0.25">
      <c r="A769" s="51" t="s">
        <v>2265</v>
      </c>
      <c r="B769" s="51" t="s">
        <v>2266</v>
      </c>
      <c r="C769" s="51">
        <v>2001</v>
      </c>
      <c r="D769" s="51" t="s">
        <v>2267</v>
      </c>
      <c r="E769" s="52">
        <v>750.69999999999993</v>
      </c>
      <c r="F769" s="52">
        <v>4634586.8262</v>
      </c>
      <c r="G769" s="52">
        <v>5158586.4291098146</v>
      </c>
      <c r="H769" s="53">
        <v>-0.10157813775357016</v>
      </c>
      <c r="I769" s="52">
        <v>-523999.60290981457</v>
      </c>
      <c r="J769" s="52">
        <v>6173.6869937391775</v>
      </c>
      <c r="K769" s="52">
        <v>6871.7016506058544</v>
      </c>
      <c r="L769" s="52">
        <v>6654.93</v>
      </c>
      <c r="M769" s="51" t="s">
        <v>6523</v>
      </c>
      <c r="N769" s="54" t="s">
        <v>6522</v>
      </c>
    </row>
    <row r="770" spans="1:14" s="51" customFormat="1" ht="16.5" customHeight="1" x14ac:dyDescent="0.25">
      <c r="A770" s="51" t="s">
        <v>2268</v>
      </c>
      <c r="B770" s="51" t="s">
        <v>2269</v>
      </c>
      <c r="C770" s="51">
        <v>2002</v>
      </c>
      <c r="D770" s="51" t="s">
        <v>2270</v>
      </c>
      <c r="E770" s="52">
        <v>1067.47</v>
      </c>
      <c r="F770" s="52">
        <v>9758130.3149000015</v>
      </c>
      <c r="G770" s="52">
        <v>9892394.6280943025</v>
      </c>
      <c r="H770" s="53">
        <v>-1.357247847887022E-2</v>
      </c>
      <c r="I770" s="52">
        <v>-134264.31319430098</v>
      </c>
      <c r="J770" s="52">
        <v>9141.3625815245414</v>
      </c>
      <c r="K770" s="52">
        <v>9267.1406485374791</v>
      </c>
      <c r="L770" s="52">
        <v>9458.15</v>
      </c>
      <c r="M770" s="51" t="s">
        <v>6521</v>
      </c>
      <c r="N770" s="54" t="s">
        <v>6527</v>
      </c>
    </row>
    <row r="771" spans="1:14" s="51" customFormat="1" ht="16.5" customHeight="1" x14ac:dyDescent="0.25">
      <c r="A771" s="51" t="s">
        <v>2271</v>
      </c>
      <c r="B771" s="51" t="s">
        <v>2272</v>
      </c>
      <c r="C771" s="51">
        <v>2003</v>
      </c>
      <c r="D771" s="51" t="s">
        <v>2273</v>
      </c>
      <c r="E771" s="52">
        <v>733.34</v>
      </c>
      <c r="F771" s="52">
        <v>11933089.481800001</v>
      </c>
      <c r="G771" s="52">
        <v>11263746.412088832</v>
      </c>
      <c r="H771" s="53">
        <v>5.9424550697696477E-2</v>
      </c>
      <c r="I771" s="52">
        <v>669343.06971116923</v>
      </c>
      <c r="J771" s="52">
        <v>16272.246818392561</v>
      </c>
      <c r="K771" s="52">
        <v>15359.514566352349</v>
      </c>
      <c r="L771" s="52">
        <v>17249.54</v>
      </c>
      <c r="M771" s="51" t="s">
        <v>6521</v>
      </c>
      <c r="N771" s="54" t="s">
        <v>6522</v>
      </c>
    </row>
    <row r="772" spans="1:14" s="51" customFormat="1" ht="16.5" customHeight="1" x14ac:dyDescent="0.25">
      <c r="A772" s="51" t="s">
        <v>2274</v>
      </c>
      <c r="B772" s="51" t="s">
        <v>2275</v>
      </c>
      <c r="C772" s="51">
        <v>2004</v>
      </c>
      <c r="D772" s="51" t="s">
        <v>2276</v>
      </c>
      <c r="E772" s="52">
        <v>1935.81</v>
      </c>
      <c r="F772" s="52">
        <v>6735287.8814999992</v>
      </c>
      <c r="G772" s="52">
        <v>7923575.1803995753</v>
      </c>
      <c r="H772" s="53">
        <v>-0.14996857754805226</v>
      </c>
      <c r="I772" s="52">
        <v>-1188287.2988995761</v>
      </c>
      <c r="J772" s="52">
        <v>3479.3124746230255</v>
      </c>
      <c r="K772" s="52">
        <v>4093.1574795044839</v>
      </c>
      <c r="L772" s="52">
        <v>3476.33</v>
      </c>
      <c r="M772" s="51" t="s">
        <v>6523</v>
      </c>
      <c r="N772" s="54" t="s">
        <v>6522</v>
      </c>
    </row>
    <row r="773" spans="1:14" s="51" customFormat="1" ht="16.5" customHeight="1" x14ac:dyDescent="0.25">
      <c r="A773" s="51" t="s">
        <v>2277</v>
      </c>
      <c r="B773" s="51" t="s">
        <v>2278</v>
      </c>
      <c r="C773" s="51">
        <v>2005</v>
      </c>
      <c r="D773" s="51" t="s">
        <v>2279</v>
      </c>
      <c r="E773" s="52">
        <v>1180.3799999999999</v>
      </c>
      <c r="F773" s="52">
        <v>6764124.8891000012</v>
      </c>
      <c r="G773" s="52">
        <v>6624853.2354970463</v>
      </c>
      <c r="H773" s="53">
        <v>2.1022602109389332E-2</v>
      </c>
      <c r="I773" s="52">
        <v>139271.65360295493</v>
      </c>
      <c r="J773" s="52">
        <v>5730.4638244463667</v>
      </c>
      <c r="K773" s="52">
        <v>5612.4749957615741</v>
      </c>
      <c r="L773" s="52">
        <v>6068.32</v>
      </c>
      <c r="M773" s="51" t="s">
        <v>6523</v>
      </c>
      <c r="N773" s="54" t="s">
        <v>6522</v>
      </c>
    </row>
    <row r="774" spans="1:14" s="51" customFormat="1" ht="16.5" customHeight="1" x14ac:dyDescent="0.25">
      <c r="A774" s="51" t="s">
        <v>2280</v>
      </c>
      <c r="B774" s="51" t="s">
        <v>2281</v>
      </c>
      <c r="C774" s="51">
        <v>2006</v>
      </c>
      <c r="D774" s="51" t="s">
        <v>2282</v>
      </c>
      <c r="E774" s="52">
        <v>894.21999999999991</v>
      </c>
      <c r="F774" s="52">
        <v>8022397.334999999</v>
      </c>
      <c r="G774" s="52">
        <v>8078272.3472610088</v>
      </c>
      <c r="H774" s="53">
        <v>-6.9167032081994817E-3</v>
      </c>
      <c r="I774" s="52">
        <v>-55875.012261009775</v>
      </c>
      <c r="J774" s="52">
        <v>8971.3910838496122</v>
      </c>
      <c r="K774" s="52">
        <v>9033.8757210317472</v>
      </c>
      <c r="L774" s="52">
        <v>10018.219999999999</v>
      </c>
      <c r="M774" s="51" t="s">
        <v>6523</v>
      </c>
      <c r="N774" s="54" t="s">
        <v>6522</v>
      </c>
    </row>
    <row r="775" spans="1:14" s="51" customFormat="1" ht="16.5" customHeight="1" x14ac:dyDescent="0.25">
      <c r="A775" s="51" t="s">
        <v>2283</v>
      </c>
      <c r="B775" s="51" t="s">
        <v>2284</v>
      </c>
      <c r="C775" s="51">
        <v>2007</v>
      </c>
      <c r="D775" s="51" t="s">
        <v>2285</v>
      </c>
      <c r="E775" s="52">
        <v>465.98</v>
      </c>
      <c r="F775" s="52">
        <v>7488750.6172000011</v>
      </c>
      <c r="G775" s="52">
        <v>8251855.1710632751</v>
      </c>
      <c r="H775" s="53">
        <v>-9.2476726511057428E-2</v>
      </c>
      <c r="I775" s="52">
        <v>-763104.55386327393</v>
      </c>
      <c r="J775" s="52">
        <v>16070.970035623848</v>
      </c>
      <c r="K775" s="52">
        <v>17708.603740639672</v>
      </c>
      <c r="L775" s="52">
        <v>16243.09</v>
      </c>
      <c r="M775" s="51" t="s">
        <v>6524</v>
      </c>
      <c r="N775" s="54" t="s">
        <v>6522</v>
      </c>
    </row>
    <row r="776" spans="1:14" s="51" customFormat="1" ht="16.5" customHeight="1" x14ac:dyDescent="0.25">
      <c r="A776" s="51" t="s">
        <v>2286</v>
      </c>
      <c r="B776" s="51" t="s">
        <v>2287</v>
      </c>
      <c r="C776" s="51">
        <v>2008</v>
      </c>
      <c r="D776" s="51" t="s">
        <v>2288</v>
      </c>
      <c r="E776" s="52">
        <v>377.91</v>
      </c>
      <c r="F776" s="52">
        <v>914276.12620000006</v>
      </c>
      <c r="G776" s="52">
        <v>1131473.6882185456</v>
      </c>
      <c r="H776" s="53">
        <v>-0.19195988760508731</v>
      </c>
      <c r="I776" s="52">
        <v>-217197.56201854558</v>
      </c>
      <c r="J776" s="52">
        <v>2419.2959334233019</v>
      </c>
      <c r="K776" s="52">
        <v>2994.0294996653847</v>
      </c>
      <c r="L776" s="52">
        <v>2400.8200000000002</v>
      </c>
      <c r="M776" s="51" t="s">
        <v>6523</v>
      </c>
      <c r="N776" s="54" t="s">
        <v>6522</v>
      </c>
    </row>
    <row r="777" spans="1:14" s="51" customFormat="1" ht="16.5" customHeight="1" x14ac:dyDescent="0.25">
      <c r="A777" s="51" t="s">
        <v>2289</v>
      </c>
      <c r="B777" s="51" t="s">
        <v>2290</v>
      </c>
      <c r="C777" s="51">
        <v>2009</v>
      </c>
      <c r="D777" s="51" t="s">
        <v>2291</v>
      </c>
      <c r="E777" s="52">
        <v>252.04000000000002</v>
      </c>
      <c r="F777" s="52">
        <v>1433235.5416000001</v>
      </c>
      <c r="G777" s="52">
        <v>1210632.4658883403</v>
      </c>
      <c r="H777" s="53">
        <v>0.18387337361576361</v>
      </c>
      <c r="I777" s="52">
        <v>222603.07571165985</v>
      </c>
      <c r="J777" s="52">
        <v>5686.54</v>
      </c>
      <c r="K777" s="52">
        <v>4803.3346527866215</v>
      </c>
      <c r="L777" s="52">
        <v>5686.54</v>
      </c>
      <c r="M777" s="51" t="s">
        <v>6523</v>
      </c>
      <c r="N777" s="54" t="s">
        <v>6522</v>
      </c>
    </row>
    <row r="778" spans="1:14" s="51" customFormat="1" ht="16.5" customHeight="1" x14ac:dyDescent="0.25">
      <c r="A778" s="51" t="s">
        <v>2292</v>
      </c>
      <c r="B778" s="51" t="s">
        <v>2293</v>
      </c>
      <c r="C778" s="51">
        <v>2010</v>
      </c>
      <c r="D778" s="51" t="s">
        <v>2294</v>
      </c>
      <c r="E778" s="52">
        <v>205.24000000000004</v>
      </c>
      <c r="F778" s="52">
        <v>1724297.8104000003</v>
      </c>
      <c r="G778" s="52">
        <v>1745081.1085553069</v>
      </c>
      <c r="H778" s="53">
        <v>-1.190964594907129E-2</v>
      </c>
      <c r="I778" s="52">
        <v>-20783.298155306606</v>
      </c>
      <c r="J778" s="52">
        <v>8401.3730773728312</v>
      </c>
      <c r="K778" s="52">
        <v>8502.6364673324242</v>
      </c>
      <c r="L778" s="52">
        <v>8073.56</v>
      </c>
      <c r="M778" s="51" t="s">
        <v>6525</v>
      </c>
      <c r="N778" s="54" t="s">
        <v>6528</v>
      </c>
    </row>
    <row r="779" spans="1:14" s="51" customFormat="1" ht="16.5" customHeight="1" x14ac:dyDescent="0.25">
      <c r="A779" s="51" t="s">
        <v>2295</v>
      </c>
      <c r="B779" s="51" t="s">
        <v>2296</v>
      </c>
      <c r="C779" s="51">
        <v>2012</v>
      </c>
      <c r="D779" s="51" t="s">
        <v>2297</v>
      </c>
      <c r="E779" s="52">
        <v>183.29</v>
      </c>
      <c r="F779" s="52">
        <v>440046.29780000006</v>
      </c>
      <c r="G779" s="52">
        <v>222592.18353908756</v>
      </c>
      <c r="H779" s="53">
        <v>0.97691711722989227</v>
      </c>
      <c r="I779" s="52">
        <v>217454.11426091249</v>
      </c>
      <c r="J779" s="52">
        <v>2400.8200000000006</v>
      </c>
      <c r="K779" s="52">
        <v>1214.4262291400926</v>
      </c>
      <c r="L779" s="52">
        <v>2400.8200000000002</v>
      </c>
      <c r="M779" s="51" t="s">
        <v>6525</v>
      </c>
      <c r="N779" s="54" t="s">
        <v>6526</v>
      </c>
    </row>
    <row r="780" spans="1:14" s="51" customFormat="1" ht="16.5" customHeight="1" x14ac:dyDescent="0.25">
      <c r="A780" s="51" t="s">
        <v>2300</v>
      </c>
      <c r="B780" s="51" t="s">
        <v>2301</v>
      </c>
      <c r="C780" s="51">
        <v>2015</v>
      </c>
      <c r="D780" s="51" t="s">
        <v>2302</v>
      </c>
      <c r="E780" s="52">
        <v>7191.4700000000012</v>
      </c>
      <c r="F780" s="52">
        <v>14569030.258300003</v>
      </c>
      <c r="G780" s="52">
        <v>23647925.385717995</v>
      </c>
      <c r="H780" s="53">
        <v>-0.38391930705689425</v>
      </c>
      <c r="I780" s="52">
        <v>-9078895.1274179928</v>
      </c>
      <c r="J780" s="52">
        <v>2025.8765257033681</v>
      </c>
      <c r="K780" s="52">
        <v>3288.3298387837244</v>
      </c>
      <c r="L780" s="52">
        <v>2020.79</v>
      </c>
      <c r="M780" s="51" t="s">
        <v>6521</v>
      </c>
      <c r="N780" s="54" t="s">
        <v>6522</v>
      </c>
    </row>
    <row r="781" spans="1:14" s="51" customFormat="1" ht="16.5" customHeight="1" x14ac:dyDescent="0.25">
      <c r="A781" s="51" t="s">
        <v>2303</v>
      </c>
      <c r="B781" s="51" t="s">
        <v>2304</v>
      </c>
      <c r="C781" s="51">
        <v>2016</v>
      </c>
      <c r="D781" s="51" t="s">
        <v>2305</v>
      </c>
      <c r="E781" s="52">
        <v>5831.98</v>
      </c>
      <c r="F781" s="52">
        <v>23052754.102599997</v>
      </c>
      <c r="G781" s="52">
        <v>25352615.841208022</v>
      </c>
      <c r="H781" s="53">
        <v>-9.0714968152116326E-2</v>
      </c>
      <c r="I781" s="52">
        <v>-2299861.738608025</v>
      </c>
      <c r="J781" s="52">
        <v>3952.8177570224861</v>
      </c>
      <c r="K781" s="52">
        <v>4347.1712593678349</v>
      </c>
      <c r="L781" s="52">
        <v>3935.17</v>
      </c>
      <c r="M781" s="51" t="s">
        <v>6524</v>
      </c>
      <c r="N781" s="54" t="s">
        <v>6522</v>
      </c>
    </row>
    <row r="782" spans="1:14" s="51" customFormat="1" ht="16.5" customHeight="1" x14ac:dyDescent="0.25">
      <c r="A782" s="51" t="s">
        <v>2306</v>
      </c>
      <c r="B782" s="51" t="s">
        <v>2307</v>
      </c>
      <c r="C782" s="51">
        <v>2017</v>
      </c>
      <c r="D782" s="51" t="s">
        <v>2308</v>
      </c>
      <c r="E782" s="52">
        <v>1087.8900000000001</v>
      </c>
      <c r="F782" s="52">
        <v>6858953.4871000014</v>
      </c>
      <c r="G782" s="52">
        <v>7952220.4773610393</v>
      </c>
      <c r="H782" s="53">
        <v>-0.1374794616640006</v>
      </c>
      <c r="I782" s="52">
        <v>-1093266.9902610378</v>
      </c>
      <c r="J782" s="52">
        <v>6304.8226264603964</v>
      </c>
      <c r="K782" s="52">
        <v>7309.7652128073969</v>
      </c>
      <c r="L782" s="52">
        <v>6648.35</v>
      </c>
      <c r="M782" s="51" t="s">
        <v>6524</v>
      </c>
      <c r="N782" s="54" t="s">
        <v>6522</v>
      </c>
    </row>
    <row r="783" spans="1:14" s="51" customFormat="1" ht="16.5" customHeight="1" x14ac:dyDescent="0.25">
      <c r="A783" s="51" t="s">
        <v>2309</v>
      </c>
      <c r="B783" s="51" t="s">
        <v>2310</v>
      </c>
      <c r="C783" s="51">
        <v>2018</v>
      </c>
      <c r="D783" s="51" t="s">
        <v>2311</v>
      </c>
      <c r="E783" s="52">
        <v>475.15999999999997</v>
      </c>
      <c r="F783" s="52">
        <v>5496422.7529999996</v>
      </c>
      <c r="G783" s="52">
        <v>5233750.0609686011</v>
      </c>
      <c r="H783" s="53">
        <v>5.0188237682635251E-2</v>
      </c>
      <c r="I783" s="52">
        <v>262672.69203139842</v>
      </c>
      <c r="J783" s="52">
        <v>11567.519894351377</v>
      </c>
      <c r="K783" s="52">
        <v>11014.710962557037</v>
      </c>
      <c r="L783" s="52">
        <v>11546.17</v>
      </c>
      <c r="M783" s="51" t="s">
        <v>6524</v>
      </c>
      <c r="N783" s="54" t="s">
        <v>6522</v>
      </c>
    </row>
    <row r="784" spans="1:14" s="51" customFormat="1" ht="16.5" customHeight="1" x14ac:dyDescent="0.25">
      <c r="A784" s="51" t="s">
        <v>2312</v>
      </c>
      <c r="B784" s="51" t="s">
        <v>2313</v>
      </c>
      <c r="C784" s="51">
        <v>2019</v>
      </c>
      <c r="D784" s="51" t="s">
        <v>2314</v>
      </c>
      <c r="E784" s="52">
        <v>1644.6899999999998</v>
      </c>
      <c r="F784" s="52">
        <v>3323573.1050999998</v>
      </c>
      <c r="G784" s="52">
        <v>3338625.4233120708</v>
      </c>
      <c r="H784" s="53">
        <v>-4.5085375876453559E-3</v>
      </c>
      <c r="I784" s="52">
        <v>-15052.318212070968</v>
      </c>
      <c r="J784" s="52">
        <v>2020.7900000000002</v>
      </c>
      <c r="K784" s="52">
        <v>2029.9420701238964</v>
      </c>
      <c r="L784" s="52">
        <v>2020.79</v>
      </c>
      <c r="M784" s="51" t="s">
        <v>6523</v>
      </c>
      <c r="N784" s="54" t="s">
        <v>6522</v>
      </c>
    </row>
    <row r="785" spans="1:14" s="51" customFormat="1" ht="16.5" customHeight="1" x14ac:dyDescent="0.25">
      <c r="A785" s="51" t="s">
        <v>2315</v>
      </c>
      <c r="B785" s="51" t="s">
        <v>2316</v>
      </c>
      <c r="C785" s="51">
        <v>2020</v>
      </c>
      <c r="D785" s="51" t="s">
        <v>2317</v>
      </c>
      <c r="E785" s="52">
        <v>10447.51</v>
      </c>
      <c r="F785" s="52">
        <v>19455440.810600001</v>
      </c>
      <c r="G785" s="52">
        <v>22613522.194904156</v>
      </c>
      <c r="H785" s="53">
        <v>-0.13965455522960557</v>
      </c>
      <c r="I785" s="52">
        <v>-3158081.3843041547</v>
      </c>
      <c r="J785" s="52">
        <v>1862.2083932535122</v>
      </c>
      <c r="K785" s="52">
        <v>2164.4891648731759</v>
      </c>
      <c r="L785" s="52">
        <v>1851.8</v>
      </c>
      <c r="M785" s="51" t="s">
        <v>6523</v>
      </c>
      <c r="N785" s="54" t="s">
        <v>6522</v>
      </c>
    </row>
    <row r="786" spans="1:14" s="51" customFormat="1" ht="16.5" customHeight="1" x14ac:dyDescent="0.25">
      <c r="A786" s="51" t="s">
        <v>2318</v>
      </c>
      <c r="B786" s="51" t="s">
        <v>2319</v>
      </c>
      <c r="C786" s="51">
        <v>2021</v>
      </c>
      <c r="D786" s="51" t="s">
        <v>2320</v>
      </c>
      <c r="E786" s="52">
        <v>2582.96</v>
      </c>
      <c r="F786" s="52">
        <v>9275263.5888</v>
      </c>
      <c r="G786" s="52">
        <v>9235218.2710841876</v>
      </c>
      <c r="H786" s="53">
        <v>4.3361528163547991E-3</v>
      </c>
      <c r="I786" s="52">
        <v>40045.317715812474</v>
      </c>
      <c r="J786" s="52">
        <v>3590.9435642828385</v>
      </c>
      <c r="K786" s="52">
        <v>3575.4399104454533</v>
      </c>
      <c r="L786" s="52">
        <v>3569.46</v>
      </c>
      <c r="M786" s="51" t="s">
        <v>6523</v>
      </c>
      <c r="N786" s="54" t="s">
        <v>6522</v>
      </c>
    </row>
    <row r="787" spans="1:14" s="51" customFormat="1" ht="16.5" customHeight="1" x14ac:dyDescent="0.25">
      <c r="A787" s="51" t="s">
        <v>2321</v>
      </c>
      <c r="B787" s="51" t="s">
        <v>2322</v>
      </c>
      <c r="C787" s="51">
        <v>2022</v>
      </c>
      <c r="D787" s="51" t="s">
        <v>2323</v>
      </c>
      <c r="E787" s="52">
        <v>565.65</v>
      </c>
      <c r="F787" s="52">
        <v>2986849.6356000002</v>
      </c>
      <c r="G787" s="52">
        <v>3635602.873230374</v>
      </c>
      <c r="H787" s="53">
        <v>-0.17844447269179631</v>
      </c>
      <c r="I787" s="52">
        <v>-648753.2376303738</v>
      </c>
      <c r="J787" s="52">
        <v>5280.3847531158845</v>
      </c>
      <c r="K787" s="52">
        <v>6427.3011106344456</v>
      </c>
      <c r="L787" s="52">
        <v>5170.67</v>
      </c>
      <c r="M787" s="51" t="s">
        <v>6524</v>
      </c>
      <c r="N787" s="54" t="s">
        <v>6527</v>
      </c>
    </row>
    <row r="788" spans="1:14" s="51" customFormat="1" ht="16.5" customHeight="1" x14ac:dyDescent="0.25">
      <c r="A788" s="51" t="s">
        <v>2324</v>
      </c>
      <c r="B788" s="51" t="s">
        <v>2325</v>
      </c>
      <c r="C788" s="51">
        <v>2023</v>
      </c>
      <c r="D788" s="51" t="s">
        <v>2326</v>
      </c>
      <c r="E788" s="52">
        <v>169.6</v>
      </c>
      <c r="F788" s="52">
        <v>1480825.8916000002</v>
      </c>
      <c r="G788" s="52">
        <v>1800178.5622203792</v>
      </c>
      <c r="H788" s="53">
        <v>-0.17740055199106608</v>
      </c>
      <c r="I788" s="52">
        <v>-319352.67062037904</v>
      </c>
      <c r="J788" s="52">
        <v>8731.2847382075488</v>
      </c>
      <c r="K788" s="52">
        <v>10614.26039045035</v>
      </c>
      <c r="L788" s="52">
        <v>8159.68</v>
      </c>
      <c r="M788" s="51" t="s">
        <v>6525</v>
      </c>
      <c r="N788" s="54" t="s">
        <v>6529</v>
      </c>
    </row>
    <row r="789" spans="1:14" s="51" customFormat="1" ht="16.5" customHeight="1" x14ac:dyDescent="0.25">
      <c r="A789" s="51" t="s">
        <v>2327</v>
      </c>
      <c r="B789" s="51" t="s">
        <v>2328</v>
      </c>
      <c r="C789" s="51">
        <v>2024</v>
      </c>
      <c r="D789" s="51" t="s">
        <v>2329</v>
      </c>
      <c r="E789" s="52">
        <v>10726.13</v>
      </c>
      <c r="F789" s="52">
        <v>19862647.533999998</v>
      </c>
      <c r="G789" s="52">
        <v>17554243.955811843</v>
      </c>
      <c r="H789" s="53">
        <v>0.13150116769477216</v>
      </c>
      <c r="I789" s="52">
        <v>2308403.5781881548</v>
      </c>
      <c r="J789" s="52">
        <v>1851.8</v>
      </c>
      <c r="K789" s="52">
        <v>1636.5869102660367</v>
      </c>
      <c r="L789" s="52">
        <v>1851.8</v>
      </c>
      <c r="M789" s="51" t="s">
        <v>6523</v>
      </c>
      <c r="N789" s="54" t="s">
        <v>6522</v>
      </c>
    </row>
    <row r="790" spans="1:14" s="51" customFormat="1" ht="16.5" customHeight="1" x14ac:dyDescent="0.25">
      <c r="A790" s="51" t="s">
        <v>2330</v>
      </c>
      <c r="B790" s="51" t="s">
        <v>2331</v>
      </c>
      <c r="C790" s="51">
        <v>2119</v>
      </c>
      <c r="D790" s="51" t="s">
        <v>2332</v>
      </c>
      <c r="E790" s="52">
        <v>125303.37</v>
      </c>
      <c r="F790" s="52">
        <v>108369872.5782</v>
      </c>
      <c r="G790" s="52">
        <v>131132144.55900773</v>
      </c>
      <c r="H790" s="53">
        <v>-0.17358270207016258</v>
      </c>
      <c r="I790" s="52">
        <v>-22762271.980807737</v>
      </c>
      <c r="J790" s="52">
        <v>864.86</v>
      </c>
      <c r="K790" s="52">
        <v>1046.5173008436066</v>
      </c>
      <c r="L790" s="52">
        <v>864.86</v>
      </c>
      <c r="M790" s="51" t="s">
        <v>6523</v>
      </c>
      <c r="N790" s="54" t="s">
        <v>6527</v>
      </c>
    </row>
    <row r="791" spans="1:14" s="51" customFormat="1" ht="16.5" customHeight="1" x14ac:dyDescent="0.25">
      <c r="A791" s="51" t="s">
        <v>2333</v>
      </c>
      <c r="B791" s="51" t="s">
        <v>2334</v>
      </c>
      <c r="C791" s="51">
        <v>2120</v>
      </c>
      <c r="D791" s="51" t="s">
        <v>2335</v>
      </c>
      <c r="E791" s="52">
        <v>2446.9300000000003</v>
      </c>
      <c r="F791" s="52">
        <v>1710306.1927999998</v>
      </c>
      <c r="G791" s="52">
        <v>1975178.0220917694</v>
      </c>
      <c r="H791" s="53">
        <v>-0.13410023113322356</v>
      </c>
      <c r="I791" s="52">
        <v>-264871.82929176954</v>
      </c>
      <c r="J791" s="52">
        <v>698.95999999999981</v>
      </c>
      <c r="K791" s="52">
        <v>807.20659033636809</v>
      </c>
      <c r="L791" s="52">
        <v>698.96</v>
      </c>
      <c r="M791" s="51" t="s">
        <v>6523</v>
      </c>
      <c r="N791" s="54" t="s">
        <v>6527</v>
      </c>
    </row>
    <row r="792" spans="1:14" s="51" customFormat="1" ht="16.5" customHeight="1" x14ac:dyDescent="0.25">
      <c r="A792" s="51" t="s">
        <v>2336</v>
      </c>
      <c r="B792" s="51" t="s">
        <v>2337</v>
      </c>
      <c r="C792" s="51">
        <v>2121</v>
      </c>
      <c r="D792" s="51" t="s">
        <v>2338</v>
      </c>
      <c r="E792" s="52">
        <v>234154.99</v>
      </c>
      <c r="F792" s="52">
        <v>167292032.60550001</v>
      </c>
      <c r="G792" s="52">
        <v>197281302.92552841</v>
      </c>
      <c r="H792" s="53">
        <v>-0.15201273448274533</v>
      </c>
      <c r="I792" s="52">
        <v>-29989270.320028394</v>
      </c>
      <c r="J792" s="52">
        <v>714.45</v>
      </c>
      <c r="K792" s="52">
        <v>842.52444470873081</v>
      </c>
      <c r="L792" s="52">
        <v>714.45</v>
      </c>
      <c r="M792" s="51" t="s">
        <v>6521</v>
      </c>
      <c r="N792" s="54" t="s">
        <v>6522</v>
      </c>
    </row>
    <row r="793" spans="1:14" s="51" customFormat="1" ht="16.5" customHeight="1" x14ac:dyDescent="0.25">
      <c r="A793" s="51" t="s">
        <v>2339</v>
      </c>
      <c r="B793" s="51" t="s">
        <v>2340</v>
      </c>
      <c r="C793" s="51">
        <v>2122</v>
      </c>
      <c r="D793" s="51" t="s">
        <v>2341</v>
      </c>
      <c r="E793" s="52">
        <v>9772.8000000000011</v>
      </c>
      <c r="F793" s="52">
        <v>5930777.5749465693</v>
      </c>
      <c r="G793" s="52">
        <v>7263545.4644365516</v>
      </c>
      <c r="H793" s="53">
        <v>-0.18348723719228044</v>
      </c>
      <c r="I793" s="52">
        <v>-1332767.8894899823</v>
      </c>
      <c r="J793" s="52">
        <v>606.86574727269249</v>
      </c>
      <c r="K793" s="52">
        <v>743.2409815443425</v>
      </c>
      <c r="L793" s="52">
        <v>609.44000000000005</v>
      </c>
      <c r="M793" s="51" t="s">
        <v>6523</v>
      </c>
      <c r="N793" s="54" t="s">
        <v>6522</v>
      </c>
    </row>
    <row r="794" spans="1:14" s="51" customFormat="1" ht="16.5" customHeight="1" x14ac:dyDescent="0.25">
      <c r="A794" s="51" t="s">
        <v>2342</v>
      </c>
      <c r="B794" s="51" t="s">
        <v>2343</v>
      </c>
      <c r="C794" s="51">
        <v>2123</v>
      </c>
      <c r="D794" s="51" t="s">
        <v>2344</v>
      </c>
      <c r="E794" s="52">
        <v>3925.6299999999997</v>
      </c>
      <c r="F794" s="52">
        <v>3049939.7159000002</v>
      </c>
      <c r="G794" s="52">
        <v>3589893.683824555</v>
      </c>
      <c r="H794" s="53">
        <v>-0.15040945929889082</v>
      </c>
      <c r="I794" s="52">
        <v>-539953.96792455483</v>
      </c>
      <c r="J794" s="52">
        <v>776.93000000000006</v>
      </c>
      <c r="K794" s="52">
        <v>914.47581250004589</v>
      </c>
      <c r="L794" s="52">
        <v>776.93</v>
      </c>
      <c r="M794" s="51" t="s">
        <v>6523</v>
      </c>
      <c r="N794" s="54" t="s">
        <v>6522</v>
      </c>
    </row>
    <row r="795" spans="1:14" s="51" customFormat="1" ht="16.5" customHeight="1" x14ac:dyDescent="0.25">
      <c r="A795" s="51" t="s">
        <v>2345</v>
      </c>
      <c r="B795" s="51" t="s">
        <v>2346</v>
      </c>
      <c r="C795" s="51">
        <v>2124</v>
      </c>
      <c r="D795" s="51" t="s">
        <v>2347</v>
      </c>
      <c r="E795" s="52">
        <v>34174.35</v>
      </c>
      <c r="F795" s="52">
        <v>48946312.191</v>
      </c>
      <c r="G795" s="52">
        <v>53995038.625551455</v>
      </c>
      <c r="H795" s="53">
        <v>-9.3503524825006901E-2</v>
      </c>
      <c r="I795" s="52">
        <v>-5048726.4345514551</v>
      </c>
      <c r="J795" s="52">
        <v>1432.2529087166251</v>
      </c>
      <c r="K795" s="52">
        <v>1579.9872894598275</v>
      </c>
      <c r="L795" s="52">
        <v>1422.92</v>
      </c>
      <c r="M795" s="51" t="s">
        <v>6521</v>
      </c>
      <c r="N795" s="54" t="s">
        <v>6522</v>
      </c>
    </row>
    <row r="796" spans="1:14" s="51" customFormat="1" ht="16.5" customHeight="1" x14ac:dyDescent="0.25">
      <c r="A796" s="51" t="s">
        <v>2348</v>
      </c>
      <c r="B796" s="51" t="s">
        <v>2349</v>
      </c>
      <c r="C796" s="51">
        <v>2125</v>
      </c>
      <c r="D796" s="51" t="s">
        <v>2350</v>
      </c>
      <c r="E796" s="52">
        <v>8483.7999999999993</v>
      </c>
      <c r="F796" s="52">
        <v>25191904.676000003</v>
      </c>
      <c r="G796" s="52">
        <v>22019744.031975809</v>
      </c>
      <c r="H796" s="53">
        <v>0.1440598328217515</v>
      </c>
      <c r="I796" s="52">
        <v>3172160.6440241933</v>
      </c>
      <c r="J796" s="52">
        <v>2969.4128428298645</v>
      </c>
      <c r="K796" s="52">
        <v>2595.5048482962602</v>
      </c>
      <c r="L796" s="52">
        <v>2949.45</v>
      </c>
      <c r="M796" s="51" t="s">
        <v>6521</v>
      </c>
      <c r="N796" s="54" t="s">
        <v>6522</v>
      </c>
    </row>
    <row r="797" spans="1:14" s="51" customFormat="1" ht="16.5" customHeight="1" x14ac:dyDescent="0.25">
      <c r="A797" s="51" t="s">
        <v>2351</v>
      </c>
      <c r="B797" s="51" t="s">
        <v>2352</v>
      </c>
      <c r="C797" s="51">
        <v>2126</v>
      </c>
      <c r="D797" s="51" t="s">
        <v>2353</v>
      </c>
      <c r="E797" s="52">
        <v>816.9</v>
      </c>
      <c r="F797" s="52">
        <v>4802792.3931999998</v>
      </c>
      <c r="G797" s="52">
        <v>4429067.4038991947</v>
      </c>
      <c r="H797" s="53">
        <v>8.4380063616054102E-2</v>
      </c>
      <c r="I797" s="52">
        <v>373724.98930080514</v>
      </c>
      <c r="J797" s="52">
        <v>5879.2904801077239</v>
      </c>
      <c r="K797" s="52">
        <v>5421.7987561503178</v>
      </c>
      <c r="L797" s="52">
        <v>5657.84</v>
      </c>
      <c r="M797" s="51" t="s">
        <v>6521</v>
      </c>
      <c r="N797" s="54" t="s">
        <v>6522</v>
      </c>
    </row>
    <row r="798" spans="1:14" s="51" customFormat="1" ht="16.5" customHeight="1" x14ac:dyDescent="0.25">
      <c r="A798" s="51" t="s">
        <v>2354</v>
      </c>
      <c r="B798" s="51" t="s">
        <v>2355</v>
      </c>
      <c r="C798" s="51">
        <v>2127</v>
      </c>
      <c r="D798" s="51" t="s">
        <v>2356</v>
      </c>
      <c r="E798" s="52">
        <v>275.55</v>
      </c>
      <c r="F798" s="52">
        <v>3250175.8790000007</v>
      </c>
      <c r="G798" s="52">
        <v>2877071.1597648696</v>
      </c>
      <c r="H798" s="53">
        <v>0.12968213106888293</v>
      </c>
      <c r="I798" s="52">
        <v>373104.71923513105</v>
      </c>
      <c r="J798" s="52">
        <v>11795.230916349123</v>
      </c>
      <c r="K798" s="52">
        <v>10441.194555488548</v>
      </c>
      <c r="L798" s="52">
        <v>10494.04</v>
      </c>
      <c r="M798" s="51" t="s">
        <v>6524</v>
      </c>
      <c r="N798" s="54" t="s">
        <v>6522</v>
      </c>
    </row>
    <row r="799" spans="1:14" s="51" customFormat="1" ht="16.5" customHeight="1" x14ac:dyDescent="0.25">
      <c r="A799" s="51" t="s">
        <v>2357</v>
      </c>
      <c r="B799" s="51" t="s">
        <v>2358</v>
      </c>
      <c r="C799" s="51">
        <v>2128</v>
      </c>
      <c r="D799" s="51" t="s">
        <v>2359</v>
      </c>
      <c r="E799" s="52">
        <v>41283.03</v>
      </c>
      <c r="F799" s="52">
        <v>24940316.913900003</v>
      </c>
      <c r="G799" s="52">
        <v>27334859.616610907</v>
      </c>
      <c r="H799" s="53">
        <v>-8.7600329260728471E-2</v>
      </c>
      <c r="I799" s="52">
        <v>-2394542.7027109042</v>
      </c>
      <c r="J799" s="52">
        <v>604.13000000000011</v>
      </c>
      <c r="K799" s="52">
        <v>662.13307542132702</v>
      </c>
      <c r="L799" s="52">
        <v>604.13</v>
      </c>
      <c r="M799" s="51" t="s">
        <v>6521</v>
      </c>
      <c r="N799" s="54" t="s">
        <v>6526</v>
      </c>
    </row>
    <row r="800" spans="1:14" s="51" customFormat="1" ht="16.5" customHeight="1" x14ac:dyDescent="0.25">
      <c r="A800" s="51" t="s">
        <v>2360</v>
      </c>
      <c r="B800" s="51" t="s">
        <v>2361</v>
      </c>
      <c r="C800" s="51">
        <v>2129</v>
      </c>
      <c r="D800" s="51" t="s">
        <v>2362</v>
      </c>
      <c r="E800" s="52">
        <v>37666.130000000005</v>
      </c>
      <c r="F800" s="52">
        <v>58940512.740999997</v>
      </c>
      <c r="G800" s="52">
        <v>65511444.609565139</v>
      </c>
      <c r="H800" s="53">
        <v>-0.1003020450507015</v>
      </c>
      <c r="I800" s="52">
        <v>-6570931.8685651422</v>
      </c>
      <c r="J800" s="52">
        <v>1564.8146688019181</v>
      </c>
      <c r="K800" s="52">
        <v>1739.2666729914947</v>
      </c>
      <c r="L800" s="52">
        <v>1555.32</v>
      </c>
      <c r="M800" s="51" t="s">
        <v>6521</v>
      </c>
      <c r="N800" s="54" t="s">
        <v>6522</v>
      </c>
    </row>
    <row r="801" spans="1:14" s="51" customFormat="1" ht="16.5" customHeight="1" x14ac:dyDescent="0.25">
      <c r="A801" s="51" t="s">
        <v>2363</v>
      </c>
      <c r="B801" s="51" t="s">
        <v>2364</v>
      </c>
      <c r="C801" s="51">
        <v>2130</v>
      </c>
      <c r="D801" s="51" t="s">
        <v>2365</v>
      </c>
      <c r="E801" s="52">
        <v>24617.809999999998</v>
      </c>
      <c r="F801" s="52">
        <v>74521705.792800009</v>
      </c>
      <c r="G801" s="52">
        <v>73465425.888644576</v>
      </c>
      <c r="H801" s="53">
        <v>1.4377918474963947E-2</v>
      </c>
      <c r="I801" s="52">
        <v>1056279.9041554332</v>
      </c>
      <c r="J801" s="52">
        <v>3027.1460293502964</v>
      </c>
      <c r="K801" s="52">
        <v>2984.238885938456</v>
      </c>
      <c r="L801" s="52">
        <v>3012.42</v>
      </c>
      <c r="M801" s="51" t="s">
        <v>6521</v>
      </c>
      <c r="N801" s="54" t="s">
        <v>6522</v>
      </c>
    </row>
    <row r="802" spans="1:14" s="51" customFormat="1" ht="16.5" customHeight="1" x14ac:dyDescent="0.25">
      <c r="A802" s="51" t="s">
        <v>2366</v>
      </c>
      <c r="B802" s="51" t="s">
        <v>2367</v>
      </c>
      <c r="C802" s="51">
        <v>2131</v>
      </c>
      <c r="D802" s="51" t="s">
        <v>2368</v>
      </c>
      <c r="E802" s="52">
        <v>13342.949999999999</v>
      </c>
      <c r="F802" s="52">
        <v>61854699.856000006</v>
      </c>
      <c r="G802" s="52">
        <v>61776158.027893722</v>
      </c>
      <c r="H802" s="53">
        <v>1.2713938615416254E-3</v>
      </c>
      <c r="I802" s="52">
        <v>78541.828106284142</v>
      </c>
      <c r="J802" s="52">
        <v>4635.7589480587139</v>
      </c>
      <c r="K802" s="52">
        <v>4629.8725565106461</v>
      </c>
      <c r="L802" s="52">
        <v>4596.3500000000004</v>
      </c>
      <c r="M802" s="51" t="s">
        <v>6521</v>
      </c>
      <c r="N802" s="54" t="s">
        <v>6522</v>
      </c>
    </row>
    <row r="803" spans="1:14" s="51" customFormat="1" ht="16.5" customHeight="1" x14ac:dyDescent="0.25">
      <c r="A803" s="51" t="s">
        <v>2369</v>
      </c>
      <c r="B803" s="51" t="s">
        <v>2370</v>
      </c>
      <c r="C803" s="51">
        <v>2132</v>
      </c>
      <c r="D803" s="51" t="s">
        <v>2371</v>
      </c>
      <c r="E803" s="52">
        <v>3136.6499999999996</v>
      </c>
      <c r="F803" s="52">
        <v>22506049.874300003</v>
      </c>
      <c r="G803" s="52">
        <v>22266953.02016991</v>
      </c>
      <c r="H803" s="53">
        <v>1.0737744581106989E-2</v>
      </c>
      <c r="I803" s="52">
        <v>239096.85413009301</v>
      </c>
      <c r="J803" s="52">
        <v>7175.1868631501784</v>
      </c>
      <c r="K803" s="52">
        <v>7098.9600434125305</v>
      </c>
      <c r="L803" s="52">
        <v>6942.87</v>
      </c>
      <c r="M803" s="51" t="s">
        <v>6521</v>
      </c>
      <c r="N803" s="54" t="s">
        <v>6528</v>
      </c>
    </row>
    <row r="804" spans="1:14" s="51" customFormat="1" ht="16.5" customHeight="1" x14ac:dyDescent="0.25">
      <c r="A804" s="51" t="s">
        <v>2372</v>
      </c>
      <c r="B804" s="51" t="s">
        <v>2373</v>
      </c>
      <c r="C804" s="51">
        <v>2133</v>
      </c>
      <c r="D804" s="51" t="s">
        <v>2374</v>
      </c>
      <c r="E804" s="52">
        <v>31741.02</v>
      </c>
      <c r="F804" s="52">
        <v>20212364.125799999</v>
      </c>
      <c r="G804" s="52">
        <v>21907719.681349058</v>
      </c>
      <c r="H804" s="53">
        <v>-7.738621728816375E-2</v>
      </c>
      <c r="I804" s="52">
        <v>-1695355.5555490591</v>
      </c>
      <c r="J804" s="52">
        <v>636.79</v>
      </c>
      <c r="K804" s="52">
        <v>690.20213217310152</v>
      </c>
      <c r="L804" s="52">
        <v>636.79</v>
      </c>
      <c r="M804" s="51" t="s">
        <v>6521</v>
      </c>
      <c r="N804" s="54" t="s">
        <v>6522</v>
      </c>
    </row>
    <row r="805" spans="1:14" s="51" customFormat="1" ht="16.5" customHeight="1" x14ac:dyDescent="0.25">
      <c r="A805" s="51" t="s">
        <v>2375</v>
      </c>
      <c r="B805" s="51" t="s">
        <v>2376</v>
      </c>
      <c r="C805" s="51">
        <v>2134</v>
      </c>
      <c r="D805" s="51" t="s">
        <v>2377</v>
      </c>
      <c r="E805" s="52">
        <v>11050.109999999999</v>
      </c>
      <c r="F805" s="52">
        <v>19565560.458000001</v>
      </c>
      <c r="G805" s="52">
        <v>22398938.119612884</v>
      </c>
      <c r="H805" s="53">
        <v>-0.12649607077274483</v>
      </c>
      <c r="I805" s="52">
        <v>-2833377.6616128832</v>
      </c>
      <c r="J805" s="52">
        <v>1770.6213293804317</v>
      </c>
      <c r="K805" s="52">
        <v>2027.0330448848822</v>
      </c>
      <c r="L805" s="52">
        <v>1752.44</v>
      </c>
      <c r="M805" s="51" t="s">
        <v>6521</v>
      </c>
      <c r="N805" s="54" t="s">
        <v>6522</v>
      </c>
    </row>
    <row r="806" spans="1:14" s="51" customFormat="1" ht="16.5" customHeight="1" x14ac:dyDescent="0.25">
      <c r="A806" s="51" t="s">
        <v>2378</v>
      </c>
      <c r="B806" s="51" t="s">
        <v>2379</v>
      </c>
      <c r="C806" s="51">
        <v>2135</v>
      </c>
      <c r="D806" s="51" t="s">
        <v>2380</v>
      </c>
      <c r="E806" s="52">
        <v>16137.86</v>
      </c>
      <c r="F806" s="52">
        <v>57277887.846200012</v>
      </c>
      <c r="G806" s="52">
        <v>58702042.764736377</v>
      </c>
      <c r="H806" s="53">
        <v>-2.4260738663627657E-2</v>
      </c>
      <c r="I806" s="52">
        <v>-1424154.918536365</v>
      </c>
      <c r="J806" s="52">
        <v>3549.2864510040372</v>
      </c>
      <c r="K806" s="52">
        <v>3637.5357553440404</v>
      </c>
      <c r="L806" s="52">
        <v>3526.5</v>
      </c>
      <c r="M806" s="51" t="s">
        <v>6521</v>
      </c>
      <c r="N806" s="54" t="s">
        <v>6522</v>
      </c>
    </row>
    <row r="807" spans="1:14" s="51" customFormat="1" ht="16.5" customHeight="1" x14ac:dyDescent="0.25">
      <c r="A807" s="51" t="s">
        <v>2381</v>
      </c>
      <c r="B807" s="51" t="s">
        <v>2382</v>
      </c>
      <c r="C807" s="51">
        <v>2136</v>
      </c>
      <c r="D807" s="51" t="s">
        <v>2383</v>
      </c>
      <c r="E807" s="52">
        <v>9309.11</v>
      </c>
      <c r="F807" s="52">
        <v>52308355.042100005</v>
      </c>
      <c r="G807" s="52">
        <v>50961143.516422302</v>
      </c>
      <c r="H807" s="53">
        <v>2.6436053681636151E-2</v>
      </c>
      <c r="I807" s="52">
        <v>1347211.5256777033</v>
      </c>
      <c r="J807" s="52">
        <v>5619.0500533455943</v>
      </c>
      <c r="K807" s="52">
        <v>5474.330362024114</v>
      </c>
      <c r="L807" s="52">
        <v>5583.34</v>
      </c>
      <c r="M807" s="51" t="s">
        <v>6521</v>
      </c>
      <c r="N807" s="54" t="s">
        <v>6522</v>
      </c>
    </row>
    <row r="808" spans="1:14" s="51" customFormat="1" ht="16.5" customHeight="1" x14ac:dyDescent="0.25">
      <c r="A808" s="51" t="s">
        <v>2384</v>
      </c>
      <c r="B808" s="51" t="s">
        <v>2385</v>
      </c>
      <c r="C808" s="51">
        <v>2137</v>
      </c>
      <c r="D808" s="51" t="s">
        <v>2386</v>
      </c>
      <c r="E808" s="52">
        <v>2587.92</v>
      </c>
      <c r="F808" s="52">
        <v>19165691.894700002</v>
      </c>
      <c r="G808" s="52">
        <v>21820067.78608555</v>
      </c>
      <c r="H808" s="53">
        <v>-0.12164837971210241</v>
      </c>
      <c r="I808" s="52">
        <v>-2654375.8913855478</v>
      </c>
      <c r="J808" s="52">
        <v>7405.8285784336458</v>
      </c>
      <c r="K808" s="52">
        <v>8431.5078464888975</v>
      </c>
      <c r="L808" s="52">
        <v>7299.91</v>
      </c>
      <c r="M808" s="51" t="s">
        <v>6521</v>
      </c>
      <c r="N808" s="54" t="s">
        <v>6522</v>
      </c>
    </row>
    <row r="809" spans="1:14" s="51" customFormat="1" ht="16.5" customHeight="1" x14ac:dyDescent="0.25">
      <c r="A809" s="51" t="s">
        <v>2549</v>
      </c>
      <c r="B809" s="51" t="s">
        <v>2550</v>
      </c>
      <c r="C809" s="51">
        <v>2199</v>
      </c>
      <c r="D809" s="51" t="s">
        <v>2551</v>
      </c>
      <c r="E809" s="52">
        <v>11233.91</v>
      </c>
      <c r="F809" s="52">
        <v>8321406.493400001</v>
      </c>
      <c r="G809" s="52">
        <v>8546984.4724165909</v>
      </c>
      <c r="H809" s="53">
        <v>-2.6392697885972538E-2</v>
      </c>
      <c r="I809" s="52">
        <v>-225577.97901658993</v>
      </c>
      <c r="J809" s="52">
        <v>740.74000000000012</v>
      </c>
      <c r="K809" s="52">
        <v>760.82009491055123</v>
      </c>
      <c r="L809" s="52">
        <v>740.74</v>
      </c>
      <c r="M809" s="51" t="s">
        <v>6521</v>
      </c>
      <c r="N809" s="54" t="s">
        <v>6528</v>
      </c>
    </row>
    <row r="810" spans="1:14" s="51" customFormat="1" ht="16.5" customHeight="1" x14ac:dyDescent="0.25">
      <c r="A810" s="51" t="s">
        <v>2387</v>
      </c>
      <c r="B810" s="51" t="s">
        <v>2388</v>
      </c>
      <c r="C810" s="51">
        <v>2138</v>
      </c>
      <c r="D810" s="51" t="s">
        <v>2389</v>
      </c>
      <c r="E810" s="52">
        <v>4598.8099999999995</v>
      </c>
      <c r="F810" s="52">
        <v>8413889.7345000021</v>
      </c>
      <c r="G810" s="52">
        <v>7966123.2319423659</v>
      </c>
      <c r="H810" s="53">
        <v>5.6208834525957707E-2</v>
      </c>
      <c r="I810" s="52">
        <v>447766.50255763624</v>
      </c>
      <c r="J810" s="52">
        <v>1829.5797683531182</v>
      </c>
      <c r="K810" s="52">
        <v>1732.2140362272776</v>
      </c>
      <c r="L810" s="52">
        <v>1814.15</v>
      </c>
      <c r="M810" s="51" t="s">
        <v>6521</v>
      </c>
      <c r="N810" s="54" t="s">
        <v>6522</v>
      </c>
    </row>
    <row r="811" spans="1:14" s="51" customFormat="1" ht="16.5" customHeight="1" x14ac:dyDescent="0.25">
      <c r="A811" s="51" t="s">
        <v>2390</v>
      </c>
      <c r="B811" s="51" t="s">
        <v>2391</v>
      </c>
      <c r="C811" s="51">
        <v>2139</v>
      </c>
      <c r="D811" s="51" t="s">
        <v>2392</v>
      </c>
      <c r="E811" s="52">
        <v>4628.57</v>
      </c>
      <c r="F811" s="52">
        <v>21026320.045700002</v>
      </c>
      <c r="G811" s="52">
        <v>17409211.508596778</v>
      </c>
      <c r="H811" s="53">
        <v>0.20776980826024616</v>
      </c>
      <c r="I811" s="52">
        <v>3617108.5371032245</v>
      </c>
      <c r="J811" s="52">
        <v>4542.7248687391575</v>
      </c>
      <c r="K811" s="52">
        <v>3761.2505608852798</v>
      </c>
      <c r="L811" s="52">
        <v>4529.3500000000004</v>
      </c>
      <c r="M811" s="51" t="s">
        <v>6521</v>
      </c>
      <c r="N811" s="54" t="s">
        <v>6522</v>
      </c>
    </row>
    <row r="812" spans="1:14" s="51" customFormat="1" ht="16.5" customHeight="1" x14ac:dyDescent="0.25">
      <c r="A812" s="51" t="s">
        <v>2393</v>
      </c>
      <c r="B812" s="51" t="s">
        <v>2394</v>
      </c>
      <c r="C812" s="51">
        <v>2140</v>
      </c>
      <c r="D812" s="51" t="s">
        <v>2395</v>
      </c>
      <c r="E812" s="52">
        <v>6083.4299999999985</v>
      </c>
      <c r="F812" s="52">
        <v>35968433.813400008</v>
      </c>
      <c r="G812" s="52">
        <v>35537951.975305475</v>
      </c>
      <c r="H812" s="53">
        <v>1.2113298999156363E-2</v>
      </c>
      <c r="I812" s="52">
        <v>430481.83809453249</v>
      </c>
      <c r="J812" s="52">
        <v>5912.5253045403688</v>
      </c>
      <c r="K812" s="52">
        <v>5841.7622912247671</v>
      </c>
      <c r="L812" s="52">
        <v>5867.18</v>
      </c>
      <c r="M812" s="51" t="s">
        <v>6521</v>
      </c>
      <c r="N812" s="54" t="s">
        <v>6522</v>
      </c>
    </row>
    <row r="813" spans="1:14" s="51" customFormat="1" ht="16.5" customHeight="1" x14ac:dyDescent="0.25">
      <c r="A813" s="51" t="s">
        <v>2396</v>
      </c>
      <c r="B813" s="51" t="s">
        <v>2397</v>
      </c>
      <c r="C813" s="51">
        <v>2141</v>
      </c>
      <c r="D813" s="51" t="s">
        <v>2398</v>
      </c>
      <c r="E813" s="52">
        <v>1383.15</v>
      </c>
      <c r="F813" s="52">
        <v>13139264.906400001</v>
      </c>
      <c r="G813" s="52">
        <v>12760045.467863504</v>
      </c>
      <c r="H813" s="53">
        <v>2.9719285835741793E-2</v>
      </c>
      <c r="I813" s="52">
        <v>379219.43853649683</v>
      </c>
      <c r="J813" s="52">
        <v>9499.522760655027</v>
      </c>
      <c r="K813" s="52">
        <v>9225.3518908748174</v>
      </c>
      <c r="L813" s="52">
        <v>9467.43</v>
      </c>
      <c r="M813" s="51" t="s">
        <v>6521</v>
      </c>
      <c r="N813" s="54" t="s">
        <v>6528</v>
      </c>
    </row>
    <row r="814" spans="1:14" s="51" customFormat="1" ht="16.5" customHeight="1" x14ac:dyDescent="0.25">
      <c r="A814" s="51" t="s">
        <v>2399</v>
      </c>
      <c r="B814" s="51" t="s">
        <v>2400</v>
      </c>
      <c r="C814" s="51">
        <v>2142</v>
      </c>
      <c r="D814" s="51" t="s">
        <v>2401</v>
      </c>
      <c r="E814" s="52">
        <v>4038.48</v>
      </c>
      <c r="F814" s="52">
        <v>2654089.0560000008</v>
      </c>
      <c r="G814" s="52">
        <v>2655014.6877990779</v>
      </c>
      <c r="H814" s="53">
        <v>-3.4863528376349873E-4</v>
      </c>
      <c r="I814" s="52">
        <v>-925.63179907714948</v>
      </c>
      <c r="J814" s="52">
        <v>657.20000000000016</v>
      </c>
      <c r="K814" s="52">
        <v>657.42920301674837</v>
      </c>
      <c r="L814" s="52">
        <v>657.2</v>
      </c>
      <c r="M814" s="51" t="s">
        <v>6521</v>
      </c>
      <c r="N814" s="54" t="s">
        <v>6522</v>
      </c>
    </row>
    <row r="815" spans="1:14" s="51" customFormat="1" ht="16.5" customHeight="1" x14ac:dyDescent="0.25">
      <c r="A815" s="51" t="s">
        <v>2402</v>
      </c>
      <c r="B815" s="51" t="s">
        <v>2403</v>
      </c>
      <c r="C815" s="51">
        <v>2143</v>
      </c>
      <c r="D815" s="51" t="s">
        <v>2404</v>
      </c>
      <c r="E815" s="52">
        <v>11992.090000000002</v>
      </c>
      <c r="F815" s="52">
        <v>19451291.560699996</v>
      </c>
      <c r="G815" s="52">
        <v>21135916.245785858</v>
      </c>
      <c r="H815" s="53">
        <v>-7.9704360364398652E-2</v>
      </c>
      <c r="I815" s="52">
        <v>-1684624.6850858629</v>
      </c>
      <c r="J815" s="52">
        <v>1622.0101384078998</v>
      </c>
      <c r="K815" s="52">
        <v>1762.4881272393598</v>
      </c>
      <c r="L815" s="52">
        <v>1612.79</v>
      </c>
      <c r="M815" s="51" t="s">
        <v>6521</v>
      </c>
      <c r="N815" s="54" t="s">
        <v>6522</v>
      </c>
    </row>
    <row r="816" spans="1:14" s="51" customFormat="1" ht="16.5" customHeight="1" x14ac:dyDescent="0.25">
      <c r="A816" s="51" t="s">
        <v>2405</v>
      </c>
      <c r="B816" s="51" t="s">
        <v>2406</v>
      </c>
      <c r="C816" s="51">
        <v>2144</v>
      </c>
      <c r="D816" s="51" t="s">
        <v>2407</v>
      </c>
      <c r="E816" s="52">
        <v>11627.210000000001</v>
      </c>
      <c r="F816" s="52">
        <v>33899214.117700003</v>
      </c>
      <c r="G816" s="52">
        <v>33663162.634262718</v>
      </c>
      <c r="H816" s="53">
        <v>7.0121600279180463E-3</v>
      </c>
      <c r="I816" s="52">
        <v>236051.48343728483</v>
      </c>
      <c r="J816" s="52">
        <v>2915.507169621947</v>
      </c>
      <c r="K816" s="52">
        <v>2895.2055251657721</v>
      </c>
      <c r="L816" s="52">
        <v>2901.58</v>
      </c>
      <c r="M816" s="51" t="s">
        <v>6521</v>
      </c>
      <c r="N816" s="54" t="s">
        <v>6522</v>
      </c>
    </row>
    <row r="817" spans="1:14" s="51" customFormat="1" ht="16.5" customHeight="1" x14ac:dyDescent="0.25">
      <c r="A817" s="51" t="s">
        <v>2408</v>
      </c>
      <c r="B817" s="51" t="s">
        <v>2409</v>
      </c>
      <c r="C817" s="51">
        <v>2145</v>
      </c>
      <c r="D817" s="51" t="s">
        <v>2410</v>
      </c>
      <c r="E817" s="52">
        <v>8534</v>
      </c>
      <c r="F817" s="52">
        <v>40147444.251200005</v>
      </c>
      <c r="G817" s="52">
        <v>40734495.332495093</v>
      </c>
      <c r="H817" s="53">
        <v>-1.4411644884839925E-2</v>
      </c>
      <c r="I817" s="52">
        <v>-587051.08129508793</v>
      </c>
      <c r="J817" s="52">
        <v>4704.4110910710106</v>
      </c>
      <c r="K817" s="52">
        <v>4773.2007654669669</v>
      </c>
      <c r="L817" s="52">
        <v>4664.01</v>
      </c>
      <c r="M817" s="51" t="s">
        <v>6521</v>
      </c>
      <c r="N817" s="54" t="s">
        <v>6522</v>
      </c>
    </row>
    <row r="818" spans="1:14" s="51" customFormat="1" ht="16.5" customHeight="1" x14ac:dyDescent="0.25">
      <c r="A818" s="51" t="s">
        <v>2411</v>
      </c>
      <c r="B818" s="51" t="s">
        <v>2412</v>
      </c>
      <c r="C818" s="51">
        <v>2146</v>
      </c>
      <c r="D818" s="51" t="s">
        <v>2413</v>
      </c>
      <c r="E818" s="52">
        <v>2815.97</v>
      </c>
      <c r="F818" s="52">
        <v>18138337.272700004</v>
      </c>
      <c r="G818" s="52">
        <v>19819376.170167681</v>
      </c>
      <c r="H818" s="53">
        <v>-8.4817952040185496E-2</v>
      </c>
      <c r="I818" s="52">
        <v>-1681038.8974676766</v>
      </c>
      <c r="J818" s="52">
        <v>6441.239527658322</v>
      </c>
      <c r="K818" s="52">
        <v>7038.2057231318804</v>
      </c>
      <c r="L818" s="52">
        <v>6127.35</v>
      </c>
      <c r="M818" s="51" t="s">
        <v>6521</v>
      </c>
      <c r="N818" s="54" t="s">
        <v>6522</v>
      </c>
    </row>
    <row r="819" spans="1:14" s="51" customFormat="1" ht="16.5" customHeight="1" x14ac:dyDescent="0.25">
      <c r="A819" s="51" t="s">
        <v>2414</v>
      </c>
      <c r="B819" s="51" t="s">
        <v>2415</v>
      </c>
      <c r="C819" s="51">
        <v>2147</v>
      </c>
      <c r="D819" s="51" t="s">
        <v>2416</v>
      </c>
      <c r="E819" s="52">
        <v>8097.6500000000005</v>
      </c>
      <c r="F819" s="52">
        <v>4782310.1370000001</v>
      </c>
      <c r="G819" s="52">
        <v>5358352.236843124</v>
      </c>
      <c r="H819" s="53">
        <v>-0.10750358960770734</v>
      </c>
      <c r="I819" s="52">
        <v>-576042.09984312393</v>
      </c>
      <c r="J819" s="52">
        <v>590.57999999999993</v>
      </c>
      <c r="K819" s="52">
        <v>661.71694711961175</v>
      </c>
      <c r="L819" s="52">
        <v>590.58000000000004</v>
      </c>
      <c r="M819" s="51" t="s">
        <v>6521</v>
      </c>
      <c r="N819" s="54" t="s">
        <v>6522</v>
      </c>
    </row>
    <row r="820" spans="1:14" s="51" customFormat="1" ht="16.5" customHeight="1" x14ac:dyDescent="0.25">
      <c r="A820" s="51" t="s">
        <v>2417</v>
      </c>
      <c r="B820" s="51" t="s">
        <v>2418</v>
      </c>
      <c r="C820" s="51">
        <v>2148</v>
      </c>
      <c r="D820" s="51" t="s">
        <v>2419</v>
      </c>
      <c r="E820" s="52">
        <v>6089.05</v>
      </c>
      <c r="F820" s="52">
        <v>9612417.1513000019</v>
      </c>
      <c r="G820" s="52">
        <v>10660833.900887713</v>
      </c>
      <c r="H820" s="53">
        <v>-9.834284628526202E-2</v>
      </c>
      <c r="I820" s="52">
        <v>-1048416.7495877109</v>
      </c>
      <c r="J820" s="52">
        <v>1578.6398783554087</v>
      </c>
      <c r="K820" s="52">
        <v>1750.8205550763605</v>
      </c>
      <c r="L820" s="52">
        <v>1559.92</v>
      </c>
      <c r="M820" s="51" t="s">
        <v>6521</v>
      </c>
      <c r="N820" s="54" t="s">
        <v>6522</v>
      </c>
    </row>
    <row r="821" spans="1:14" s="51" customFormat="1" ht="16.5" customHeight="1" x14ac:dyDescent="0.25">
      <c r="A821" s="51" t="s">
        <v>2420</v>
      </c>
      <c r="B821" s="51" t="s">
        <v>2421</v>
      </c>
      <c r="C821" s="51">
        <v>2149</v>
      </c>
      <c r="D821" s="51" t="s">
        <v>2422</v>
      </c>
      <c r="E821" s="52">
        <v>2666.1299999999997</v>
      </c>
      <c r="F821" s="52">
        <v>10175161.555600001</v>
      </c>
      <c r="G821" s="52">
        <v>10036572.020874077</v>
      </c>
      <c r="H821" s="53">
        <v>1.3808453168839385E-2</v>
      </c>
      <c r="I821" s="52">
        <v>138589.53472592309</v>
      </c>
      <c r="J821" s="52">
        <v>3816.4536446459856</v>
      </c>
      <c r="K821" s="52">
        <v>3764.4721078394823</v>
      </c>
      <c r="L821" s="52">
        <v>3790.52</v>
      </c>
      <c r="M821" s="51" t="s">
        <v>6521</v>
      </c>
      <c r="N821" s="54" t="s">
        <v>6522</v>
      </c>
    </row>
    <row r="822" spans="1:14" s="51" customFormat="1" ht="16.5" customHeight="1" x14ac:dyDescent="0.25">
      <c r="A822" s="51" t="s">
        <v>2423</v>
      </c>
      <c r="B822" s="51" t="s">
        <v>2424</v>
      </c>
      <c r="C822" s="51">
        <v>2150</v>
      </c>
      <c r="D822" s="51" t="s">
        <v>2425</v>
      </c>
      <c r="E822" s="52">
        <v>2290.0599999999995</v>
      </c>
      <c r="F822" s="52">
        <v>13048615.009400001</v>
      </c>
      <c r="G822" s="52">
        <v>11079943.818568515</v>
      </c>
      <c r="H822" s="53">
        <v>0.17767880623476229</v>
      </c>
      <c r="I822" s="52">
        <v>1968671.1908314861</v>
      </c>
      <c r="J822" s="52">
        <v>5697.9358660471798</v>
      </c>
      <c r="K822" s="52">
        <v>4838.2766471483355</v>
      </c>
      <c r="L822" s="52">
        <v>5634.41</v>
      </c>
      <c r="M822" s="51" t="s">
        <v>6521</v>
      </c>
      <c r="N822" s="54" t="s">
        <v>6527</v>
      </c>
    </row>
    <row r="823" spans="1:14" s="51" customFormat="1" ht="16.5" customHeight="1" x14ac:dyDescent="0.25">
      <c r="A823" s="51" t="s">
        <v>2426</v>
      </c>
      <c r="B823" s="51" t="s">
        <v>2427</v>
      </c>
      <c r="C823" s="51">
        <v>2151</v>
      </c>
      <c r="D823" s="51" t="s">
        <v>2428</v>
      </c>
      <c r="E823" s="52">
        <v>684.96</v>
      </c>
      <c r="F823" s="52">
        <v>5570470.2029999997</v>
      </c>
      <c r="G823" s="52">
        <v>4882767.6559655806</v>
      </c>
      <c r="H823" s="53">
        <v>0.14084277514089982</v>
      </c>
      <c r="I823" s="52">
        <v>687702.54703441914</v>
      </c>
      <c r="J823" s="52">
        <v>8132.5481823756127</v>
      </c>
      <c r="K823" s="52">
        <v>7128.5442302697684</v>
      </c>
      <c r="L823" s="52">
        <v>7841.5</v>
      </c>
      <c r="M823" s="51" t="s">
        <v>6521</v>
      </c>
      <c r="N823" s="54" t="s">
        <v>6522</v>
      </c>
    </row>
    <row r="824" spans="1:14" s="51" customFormat="1" ht="16.5" customHeight="1" x14ac:dyDescent="0.25">
      <c r="A824" s="51" t="s">
        <v>2429</v>
      </c>
      <c r="B824" s="51" t="s">
        <v>2430</v>
      </c>
      <c r="C824" s="51">
        <v>2152</v>
      </c>
      <c r="D824" s="51" t="s">
        <v>2431</v>
      </c>
      <c r="E824" s="52">
        <v>2894.7000000000003</v>
      </c>
      <c r="F824" s="52">
        <v>1258239.2490000001</v>
      </c>
      <c r="G824" s="52">
        <v>1273738.1898448232</v>
      </c>
      <c r="H824" s="53">
        <v>-1.2168074230946457E-2</v>
      </c>
      <c r="I824" s="52">
        <v>-15498.940844823141</v>
      </c>
      <c r="J824" s="52">
        <v>434.66999999999996</v>
      </c>
      <c r="K824" s="52">
        <v>440.0242477095461</v>
      </c>
      <c r="L824" s="52">
        <v>434.67</v>
      </c>
      <c r="M824" s="51" t="s">
        <v>6523</v>
      </c>
      <c r="N824" s="54" t="s">
        <v>6527</v>
      </c>
    </row>
    <row r="825" spans="1:14" s="51" customFormat="1" ht="16.5" customHeight="1" x14ac:dyDescent="0.25">
      <c r="A825" s="51" t="s">
        <v>2432</v>
      </c>
      <c r="B825" s="51" t="s">
        <v>2433</v>
      </c>
      <c r="C825" s="51">
        <v>2153</v>
      </c>
      <c r="D825" s="51" t="s">
        <v>2434</v>
      </c>
      <c r="E825" s="52">
        <v>3341.17</v>
      </c>
      <c r="F825" s="52">
        <v>5054857.9143999992</v>
      </c>
      <c r="G825" s="52">
        <v>5593845.353060849</v>
      </c>
      <c r="H825" s="53">
        <v>-9.6353653818106677E-2</v>
      </c>
      <c r="I825" s="52">
        <v>-538987.43866084982</v>
      </c>
      <c r="J825" s="52">
        <v>1512.9005451383794</v>
      </c>
      <c r="K825" s="52">
        <v>1674.2175205274946</v>
      </c>
      <c r="L825" s="52">
        <v>1500.46</v>
      </c>
      <c r="M825" s="51" t="s">
        <v>6521</v>
      </c>
      <c r="N825" s="54" t="s">
        <v>6522</v>
      </c>
    </row>
    <row r="826" spans="1:14" s="51" customFormat="1" ht="16.5" customHeight="1" x14ac:dyDescent="0.25">
      <c r="A826" s="51" t="s">
        <v>2435</v>
      </c>
      <c r="B826" s="51" t="s">
        <v>2436</v>
      </c>
      <c r="C826" s="51">
        <v>2154</v>
      </c>
      <c r="D826" s="51" t="s">
        <v>2437</v>
      </c>
      <c r="E826" s="52">
        <v>678.22</v>
      </c>
      <c r="F826" s="52">
        <v>2219747.1976999994</v>
      </c>
      <c r="G826" s="52">
        <v>2206853.3605607525</v>
      </c>
      <c r="H826" s="53">
        <v>5.8426342998931791E-3</v>
      </c>
      <c r="I826" s="52">
        <v>12893.837139246985</v>
      </c>
      <c r="J826" s="52">
        <v>3272.9014150275711</v>
      </c>
      <c r="K826" s="52">
        <v>3253.8901249753067</v>
      </c>
      <c r="L826" s="52">
        <v>3240.91</v>
      </c>
      <c r="M826" s="51" t="s">
        <v>6521</v>
      </c>
      <c r="N826" s="54" t="s">
        <v>6522</v>
      </c>
    </row>
    <row r="827" spans="1:14" s="51" customFormat="1" ht="16.5" customHeight="1" x14ac:dyDescent="0.25">
      <c r="A827" s="51" t="s">
        <v>2438</v>
      </c>
      <c r="B827" s="51" t="s">
        <v>2439</v>
      </c>
      <c r="C827" s="51">
        <v>2155</v>
      </c>
      <c r="D827" s="51" t="s">
        <v>2440</v>
      </c>
      <c r="E827" s="52">
        <v>397.96</v>
      </c>
      <c r="F827" s="52">
        <v>2334549.4803999993</v>
      </c>
      <c r="G827" s="52">
        <v>2009140.3288247716</v>
      </c>
      <c r="H827" s="53">
        <v>0.16196437197872227</v>
      </c>
      <c r="I827" s="52">
        <v>325409.15157522773</v>
      </c>
      <c r="J827" s="52">
        <v>5866.2917891245334</v>
      </c>
      <c r="K827" s="52">
        <v>5048.5986753059897</v>
      </c>
      <c r="L827" s="52">
        <v>5709.69</v>
      </c>
      <c r="M827" s="51" t="s">
        <v>6524</v>
      </c>
      <c r="N827" s="54" t="s">
        <v>6522</v>
      </c>
    </row>
    <row r="828" spans="1:14" s="51" customFormat="1" ht="16.5" customHeight="1" x14ac:dyDescent="0.25">
      <c r="A828" s="51" t="s">
        <v>2441</v>
      </c>
      <c r="B828" s="51" t="s">
        <v>2442</v>
      </c>
      <c r="C828" s="51">
        <v>2156</v>
      </c>
      <c r="D828" s="51" t="s">
        <v>2443</v>
      </c>
      <c r="E828" s="52">
        <v>80.62</v>
      </c>
      <c r="F828" s="52">
        <v>766898.69099999999</v>
      </c>
      <c r="G828" s="52">
        <v>859206.28268351918</v>
      </c>
      <c r="H828" s="53">
        <v>-0.1074335622817133</v>
      </c>
      <c r="I828" s="52">
        <v>-92307.591683519189</v>
      </c>
      <c r="J828" s="52">
        <v>9512.5116720416772</v>
      </c>
      <c r="K828" s="52">
        <v>10657.483039984112</v>
      </c>
      <c r="L828" s="52">
        <v>9326.06</v>
      </c>
      <c r="M828" s="51" t="s">
        <v>6525</v>
      </c>
      <c r="N828" s="54" t="s">
        <v>6528</v>
      </c>
    </row>
    <row r="829" spans="1:14" s="51" customFormat="1" ht="16.5" customHeight="1" x14ac:dyDescent="0.25">
      <c r="A829" s="51" t="s">
        <v>2444</v>
      </c>
      <c r="B829" s="51" t="s">
        <v>2445</v>
      </c>
      <c r="C829" s="51">
        <v>2157</v>
      </c>
      <c r="D829" s="51" t="s">
        <v>2446</v>
      </c>
      <c r="E829" s="52">
        <v>7192.65</v>
      </c>
      <c r="F829" s="52">
        <v>4527341.6159999995</v>
      </c>
      <c r="G829" s="52">
        <v>5286776.238272462</v>
      </c>
      <c r="H829" s="53">
        <v>-0.14364796012638126</v>
      </c>
      <c r="I829" s="52">
        <v>-759434.62227246258</v>
      </c>
      <c r="J829" s="52">
        <v>629.43999999999994</v>
      </c>
      <c r="K829" s="52">
        <v>735.02481537019912</v>
      </c>
      <c r="L829" s="52">
        <v>629.44000000000005</v>
      </c>
      <c r="M829" s="51" t="s">
        <v>6521</v>
      </c>
      <c r="N829" s="54" t="s">
        <v>6522</v>
      </c>
    </row>
    <row r="830" spans="1:14" s="51" customFormat="1" ht="16.5" customHeight="1" x14ac:dyDescent="0.25">
      <c r="A830" s="51" t="s">
        <v>2447</v>
      </c>
      <c r="B830" s="51" t="s">
        <v>2448</v>
      </c>
      <c r="C830" s="51">
        <v>2158</v>
      </c>
      <c r="D830" s="51" t="s">
        <v>2449</v>
      </c>
      <c r="E830" s="52">
        <v>14123.55</v>
      </c>
      <c r="F830" s="52">
        <v>21663495.07</v>
      </c>
      <c r="G830" s="52">
        <v>23374417.990746606</v>
      </c>
      <c r="H830" s="53">
        <v>-7.3196385955959231E-2</v>
      </c>
      <c r="I830" s="52">
        <v>-1710922.9207466058</v>
      </c>
      <c r="J830" s="52">
        <v>1533.8562238247466</v>
      </c>
      <c r="K830" s="52">
        <v>1654.9959458313672</v>
      </c>
      <c r="L830" s="52">
        <v>1521.1</v>
      </c>
      <c r="M830" s="51" t="s">
        <v>6521</v>
      </c>
      <c r="N830" s="54" t="s">
        <v>6522</v>
      </c>
    </row>
    <row r="831" spans="1:14" s="51" customFormat="1" ht="16.5" customHeight="1" x14ac:dyDescent="0.25">
      <c r="A831" s="51" t="s">
        <v>2450</v>
      </c>
      <c r="B831" s="51" t="s">
        <v>2451</v>
      </c>
      <c r="C831" s="51">
        <v>2159</v>
      </c>
      <c r="D831" s="51" t="s">
        <v>2452</v>
      </c>
      <c r="E831" s="52">
        <v>8371.48</v>
      </c>
      <c r="F831" s="52">
        <v>29398860.778300002</v>
      </c>
      <c r="G831" s="52">
        <v>27516672.418717507</v>
      </c>
      <c r="H831" s="53">
        <v>6.8401743166524254E-2</v>
      </c>
      <c r="I831" s="52">
        <v>1882188.3595824949</v>
      </c>
      <c r="J831" s="52">
        <v>3511.787733865458</v>
      </c>
      <c r="K831" s="52">
        <v>3286.9543281137276</v>
      </c>
      <c r="L831" s="52">
        <v>3495.76</v>
      </c>
      <c r="M831" s="51" t="s">
        <v>6521</v>
      </c>
      <c r="N831" s="54" t="s">
        <v>6522</v>
      </c>
    </row>
    <row r="832" spans="1:14" s="51" customFormat="1" ht="16.5" customHeight="1" x14ac:dyDescent="0.25">
      <c r="A832" s="51" t="s">
        <v>2453</v>
      </c>
      <c r="B832" s="51" t="s">
        <v>2454</v>
      </c>
      <c r="C832" s="51">
        <v>2160</v>
      </c>
      <c r="D832" s="51" t="s">
        <v>2455</v>
      </c>
      <c r="E832" s="52">
        <v>5837.4599999999991</v>
      </c>
      <c r="F832" s="52">
        <v>32015820.553199999</v>
      </c>
      <c r="G832" s="52">
        <v>30440388.236397147</v>
      </c>
      <c r="H832" s="53">
        <v>5.1754672265287738E-2</v>
      </c>
      <c r="I832" s="52">
        <v>1575432.3168028519</v>
      </c>
      <c r="J832" s="52">
        <v>5484.5464556844936</v>
      </c>
      <c r="K832" s="52">
        <v>5214.6632673109798</v>
      </c>
      <c r="L832" s="52">
        <v>5446.65</v>
      </c>
      <c r="M832" s="51" t="s">
        <v>6521</v>
      </c>
      <c r="N832" s="54" t="s">
        <v>6522</v>
      </c>
    </row>
    <row r="833" spans="1:14" s="51" customFormat="1" ht="16.5" customHeight="1" x14ac:dyDescent="0.25">
      <c r="A833" s="51" t="s">
        <v>2456</v>
      </c>
      <c r="B833" s="51" t="s">
        <v>2457</v>
      </c>
      <c r="C833" s="51">
        <v>2161</v>
      </c>
      <c r="D833" s="51" t="s">
        <v>2458</v>
      </c>
      <c r="E833" s="52">
        <v>2216.14</v>
      </c>
      <c r="F833" s="52">
        <v>17875009.047600001</v>
      </c>
      <c r="G833" s="52">
        <v>18405061.166578457</v>
      </c>
      <c r="H833" s="53">
        <v>-2.8799258757203794E-2</v>
      </c>
      <c r="I833" s="52">
        <v>-530052.11897845566</v>
      </c>
      <c r="J833" s="52">
        <v>8065.8302488109966</v>
      </c>
      <c r="K833" s="52">
        <v>8305.0083327670891</v>
      </c>
      <c r="L833" s="52">
        <v>8454.26</v>
      </c>
      <c r="M833" s="51" t="s">
        <v>6521</v>
      </c>
      <c r="N833" s="54" t="s">
        <v>6522</v>
      </c>
    </row>
    <row r="834" spans="1:14" s="51" customFormat="1" ht="16.5" customHeight="1" x14ac:dyDescent="0.25">
      <c r="A834" s="51" t="s">
        <v>2459</v>
      </c>
      <c r="B834" s="51" t="s">
        <v>2460</v>
      </c>
      <c r="C834" s="51">
        <v>2162</v>
      </c>
      <c r="D834" s="51" t="s">
        <v>2461</v>
      </c>
      <c r="E834" s="52">
        <v>12872.71</v>
      </c>
      <c r="F834" s="52">
        <v>8195668.275700001</v>
      </c>
      <c r="G834" s="52">
        <v>8954536.1511704642</v>
      </c>
      <c r="H834" s="53">
        <v>-8.4746754344307451E-2</v>
      </c>
      <c r="I834" s="52">
        <v>-758867.87547046319</v>
      </c>
      <c r="J834" s="52">
        <v>636.67000000000007</v>
      </c>
      <c r="K834" s="52">
        <v>695.62167959741691</v>
      </c>
      <c r="L834" s="52">
        <v>636.66999999999996</v>
      </c>
      <c r="M834" s="51" t="s">
        <v>6521</v>
      </c>
      <c r="N834" s="54" t="s">
        <v>6522</v>
      </c>
    </row>
    <row r="835" spans="1:14" s="51" customFormat="1" ht="16.5" customHeight="1" x14ac:dyDescent="0.25">
      <c r="A835" s="51" t="s">
        <v>2462</v>
      </c>
      <c r="B835" s="51" t="s">
        <v>2463</v>
      </c>
      <c r="C835" s="51">
        <v>2163</v>
      </c>
      <c r="D835" s="51" t="s">
        <v>2464</v>
      </c>
      <c r="E835" s="52">
        <v>241.64000000000001</v>
      </c>
      <c r="F835" s="52">
        <v>485450.41039999999</v>
      </c>
      <c r="G835" s="52">
        <v>597681.06490114261</v>
      </c>
      <c r="H835" s="53">
        <v>-0.18777682796376649</v>
      </c>
      <c r="I835" s="52">
        <v>-112230.65450114262</v>
      </c>
      <c r="J835" s="52">
        <v>2008.9819996689289</v>
      </c>
      <c r="K835" s="52">
        <v>2473.4359580414775</v>
      </c>
      <c r="L835" s="52">
        <v>2389.71</v>
      </c>
      <c r="M835" s="51" t="s">
        <v>6525</v>
      </c>
      <c r="N835" s="54" t="s">
        <v>6526</v>
      </c>
    </row>
    <row r="836" spans="1:14" s="51" customFormat="1" ht="16.5" customHeight="1" x14ac:dyDescent="0.25">
      <c r="A836" s="51" t="s">
        <v>2465</v>
      </c>
      <c r="B836" s="51" t="s">
        <v>2466</v>
      </c>
      <c r="C836" s="51">
        <v>2164</v>
      </c>
      <c r="D836" s="51" t="s">
        <v>2467</v>
      </c>
      <c r="E836" s="52">
        <v>190.15</v>
      </c>
      <c r="F836" s="52">
        <v>717002.82050000015</v>
      </c>
      <c r="G836" s="52">
        <v>737886.74156974035</v>
      </c>
      <c r="H836" s="53">
        <v>-2.8302339496320106E-2</v>
      </c>
      <c r="I836" s="52">
        <v>-20883.921069740201</v>
      </c>
      <c r="J836" s="52">
        <v>3770.7221693399956</v>
      </c>
      <c r="K836" s="52">
        <v>3880.5508365487262</v>
      </c>
      <c r="L836" s="52">
        <v>3997.79</v>
      </c>
      <c r="M836" s="51" t="s">
        <v>6524</v>
      </c>
      <c r="N836" s="54" t="s">
        <v>6526</v>
      </c>
    </row>
    <row r="837" spans="1:14" s="51" customFormat="1" ht="16.5" customHeight="1" x14ac:dyDescent="0.25">
      <c r="A837" s="51" t="s">
        <v>2468</v>
      </c>
      <c r="B837" s="51" t="s">
        <v>2469</v>
      </c>
      <c r="C837" s="51">
        <v>2167</v>
      </c>
      <c r="D837" s="51" t="s">
        <v>2470</v>
      </c>
      <c r="E837" s="52">
        <v>1450.09</v>
      </c>
      <c r="F837" s="52">
        <v>2412477.8858999996</v>
      </c>
      <c r="G837" s="52">
        <v>2708017.6182442536</v>
      </c>
      <c r="H837" s="53">
        <v>-0.10913508477683664</v>
      </c>
      <c r="I837" s="52">
        <v>-295539.73234425392</v>
      </c>
      <c r="J837" s="52">
        <v>1663.6745897840822</v>
      </c>
      <c r="K837" s="52">
        <v>1867.4824447063656</v>
      </c>
      <c r="L837" s="52">
        <v>1650.77</v>
      </c>
      <c r="M837" s="51" t="s">
        <v>6521</v>
      </c>
      <c r="N837" s="54" t="s">
        <v>6522</v>
      </c>
    </row>
    <row r="838" spans="1:14" s="51" customFormat="1" ht="16.5" customHeight="1" x14ac:dyDescent="0.25">
      <c r="A838" s="51" t="s">
        <v>2471</v>
      </c>
      <c r="B838" s="51" t="s">
        <v>2472</v>
      </c>
      <c r="C838" s="51">
        <v>2168</v>
      </c>
      <c r="D838" s="51" t="s">
        <v>2473</v>
      </c>
      <c r="E838" s="52">
        <v>1584.11</v>
      </c>
      <c r="F838" s="52">
        <v>4925671.1568000009</v>
      </c>
      <c r="G838" s="52">
        <v>5337179.7843683101</v>
      </c>
      <c r="H838" s="53">
        <v>-7.7102260780786858E-2</v>
      </c>
      <c r="I838" s="52">
        <v>-411508.6275683092</v>
      </c>
      <c r="J838" s="52">
        <v>3109.424949530021</v>
      </c>
      <c r="K838" s="52">
        <v>3369.1977099875076</v>
      </c>
      <c r="L838" s="52">
        <v>3098.04</v>
      </c>
      <c r="M838" s="51" t="s">
        <v>6521</v>
      </c>
      <c r="N838" s="54" t="s">
        <v>6522</v>
      </c>
    </row>
    <row r="839" spans="1:14" s="51" customFormat="1" ht="16.5" customHeight="1" x14ac:dyDescent="0.25">
      <c r="A839" s="51" t="s">
        <v>2474</v>
      </c>
      <c r="B839" s="51" t="s">
        <v>2475</v>
      </c>
      <c r="C839" s="51">
        <v>2169</v>
      </c>
      <c r="D839" s="51" t="s">
        <v>2476</v>
      </c>
      <c r="E839" s="52">
        <v>798.51</v>
      </c>
      <c r="F839" s="52">
        <v>3519578.8547</v>
      </c>
      <c r="G839" s="52">
        <v>4174938.2310762163</v>
      </c>
      <c r="H839" s="53">
        <v>-0.15697462815091223</v>
      </c>
      <c r="I839" s="52">
        <v>-655359.3763762163</v>
      </c>
      <c r="J839" s="52">
        <v>4407.682877734781</v>
      </c>
      <c r="K839" s="52">
        <v>5228.4107037810627</v>
      </c>
      <c r="L839" s="52">
        <v>4490.49</v>
      </c>
      <c r="M839" s="51" t="s">
        <v>6524</v>
      </c>
      <c r="N839" s="54" t="s">
        <v>6522</v>
      </c>
    </row>
    <row r="840" spans="1:14" s="51" customFormat="1" ht="16.5" customHeight="1" x14ac:dyDescent="0.25">
      <c r="A840" s="51" t="s">
        <v>2477</v>
      </c>
      <c r="B840" s="51" t="s">
        <v>2478</v>
      </c>
      <c r="C840" s="51">
        <v>2171</v>
      </c>
      <c r="D840" s="51" t="s">
        <v>2479</v>
      </c>
      <c r="E840" s="52">
        <v>1193.6200000000001</v>
      </c>
      <c r="F840" s="52">
        <v>850597.48440000007</v>
      </c>
      <c r="G840" s="52">
        <v>914952.99892805319</v>
      </c>
      <c r="H840" s="53">
        <v>-7.0337508706404761E-2</v>
      </c>
      <c r="I840" s="52">
        <v>-64355.514528053114</v>
      </c>
      <c r="J840" s="52">
        <v>712.62</v>
      </c>
      <c r="K840" s="52">
        <v>766.53625017011541</v>
      </c>
      <c r="L840" s="52">
        <v>712.62</v>
      </c>
      <c r="M840" s="51" t="s">
        <v>6521</v>
      </c>
      <c r="N840" s="54" t="s">
        <v>6522</v>
      </c>
    </row>
    <row r="841" spans="1:14" s="51" customFormat="1" ht="16.5" customHeight="1" x14ac:dyDescent="0.25">
      <c r="A841" s="51" t="s">
        <v>2480</v>
      </c>
      <c r="B841" s="51" t="s">
        <v>2481</v>
      </c>
      <c r="C841" s="51">
        <v>2172</v>
      </c>
      <c r="D841" s="51" t="s">
        <v>2482</v>
      </c>
      <c r="E841" s="52">
        <v>15228.66</v>
      </c>
      <c r="F841" s="52">
        <v>18156454.7916</v>
      </c>
      <c r="G841" s="52">
        <v>21381418.800253648</v>
      </c>
      <c r="H841" s="53">
        <v>-0.15083021565507104</v>
      </c>
      <c r="I841" s="52">
        <v>-3224964.0086536482</v>
      </c>
      <c r="J841" s="52">
        <v>1192.2555754478726</v>
      </c>
      <c r="K841" s="52">
        <v>1404.0249634737165</v>
      </c>
      <c r="L841" s="52">
        <v>1181.05</v>
      </c>
      <c r="M841" s="51" t="s">
        <v>6521</v>
      </c>
      <c r="N841" s="54" t="s">
        <v>6522</v>
      </c>
    </row>
    <row r="842" spans="1:14" s="51" customFormat="1" ht="16.5" customHeight="1" x14ac:dyDescent="0.25">
      <c r="A842" s="51" t="s">
        <v>2483</v>
      </c>
      <c r="B842" s="51" t="s">
        <v>2484</v>
      </c>
      <c r="C842" s="51">
        <v>2173</v>
      </c>
      <c r="D842" s="51" t="s">
        <v>2485</v>
      </c>
      <c r="E842" s="52">
        <v>5111.7000000000007</v>
      </c>
      <c r="F842" s="52">
        <v>10810704.652000003</v>
      </c>
      <c r="G842" s="52">
        <v>11306819.274344133</v>
      </c>
      <c r="H842" s="53">
        <v>-4.38774698972898E-2</v>
      </c>
      <c r="I842" s="52">
        <v>-496114.62234413065</v>
      </c>
      <c r="J842" s="52">
        <v>2114.8941941037228</v>
      </c>
      <c r="K842" s="52">
        <v>2211.9489160835205</v>
      </c>
      <c r="L842" s="52">
        <v>2107.0100000000002</v>
      </c>
      <c r="M842" s="51" t="s">
        <v>6521</v>
      </c>
      <c r="N842" s="54" t="s">
        <v>6522</v>
      </c>
    </row>
    <row r="843" spans="1:14" s="51" customFormat="1" ht="16.5" customHeight="1" x14ac:dyDescent="0.25">
      <c r="A843" s="51" t="s">
        <v>2486</v>
      </c>
      <c r="B843" s="51" t="s">
        <v>2487</v>
      </c>
      <c r="C843" s="51">
        <v>2174</v>
      </c>
      <c r="D843" s="51" t="s">
        <v>2488</v>
      </c>
      <c r="E843" s="52">
        <v>3976.4300000000003</v>
      </c>
      <c r="F843" s="52">
        <v>12853938.797600001</v>
      </c>
      <c r="G843" s="52">
        <v>13380599.263172068</v>
      </c>
      <c r="H843" s="53">
        <v>-3.9360005872204451E-2</v>
      </c>
      <c r="I843" s="52">
        <v>-526660.46557206661</v>
      </c>
      <c r="J843" s="52">
        <v>3232.5323965466514</v>
      </c>
      <c r="K843" s="52">
        <v>3364.9779483536909</v>
      </c>
      <c r="L843" s="52">
        <v>3220.05</v>
      </c>
      <c r="M843" s="51" t="s">
        <v>6521</v>
      </c>
      <c r="N843" s="54" t="s">
        <v>6527</v>
      </c>
    </row>
    <row r="844" spans="1:14" s="51" customFormat="1" ht="16.5" customHeight="1" x14ac:dyDescent="0.25">
      <c r="A844" s="51" t="s">
        <v>2489</v>
      </c>
      <c r="B844" s="51" t="s">
        <v>2490</v>
      </c>
      <c r="C844" s="51">
        <v>2175</v>
      </c>
      <c r="D844" s="51" t="s">
        <v>2491</v>
      </c>
      <c r="E844" s="52">
        <v>182.81000000000003</v>
      </c>
      <c r="F844" s="52">
        <v>905980.85239999997</v>
      </c>
      <c r="G844" s="52">
        <v>898279.03498678177</v>
      </c>
      <c r="H844" s="53">
        <v>8.5739699060565222E-3</v>
      </c>
      <c r="I844" s="52">
        <v>7701.817413218203</v>
      </c>
      <c r="J844" s="52">
        <v>4955.860469339751</v>
      </c>
      <c r="K844" s="52">
        <v>4913.7302936753003</v>
      </c>
      <c r="L844" s="52">
        <v>4890.04</v>
      </c>
      <c r="M844" s="51" t="s">
        <v>6524</v>
      </c>
      <c r="N844" s="54" t="s">
        <v>6522</v>
      </c>
    </row>
    <row r="845" spans="1:14" s="51" customFormat="1" ht="16.5" customHeight="1" x14ac:dyDescent="0.25">
      <c r="A845" s="51" t="s">
        <v>2552</v>
      </c>
      <c r="B845" s="51" t="s">
        <v>2553</v>
      </c>
      <c r="C845" s="51">
        <v>2200</v>
      </c>
      <c r="D845" s="51" t="s">
        <v>2554</v>
      </c>
      <c r="E845" s="52">
        <v>57281.05999999999</v>
      </c>
      <c r="F845" s="52">
        <v>32440555.520399999</v>
      </c>
      <c r="G845" s="52">
        <v>36207373.785580829</v>
      </c>
      <c r="H845" s="53">
        <v>-0.10403456178533788</v>
      </c>
      <c r="I845" s="52">
        <v>-3766818.2651808299</v>
      </c>
      <c r="J845" s="52">
        <v>566.34</v>
      </c>
      <c r="K845" s="52">
        <v>632.1002751272556</v>
      </c>
      <c r="L845" s="52">
        <v>566.34</v>
      </c>
      <c r="M845" s="51" t="s">
        <v>6521</v>
      </c>
      <c r="N845" s="54" t="s">
        <v>6522</v>
      </c>
    </row>
    <row r="846" spans="1:14" s="51" customFormat="1" ht="16.5" customHeight="1" x14ac:dyDescent="0.25">
      <c r="A846" s="51" t="s">
        <v>2492</v>
      </c>
      <c r="B846" s="51" t="s">
        <v>2493</v>
      </c>
      <c r="C846" s="51">
        <v>2176</v>
      </c>
      <c r="D846" s="51" t="s">
        <v>2494</v>
      </c>
      <c r="E846" s="52">
        <v>1623.8899999999999</v>
      </c>
      <c r="F846" s="52">
        <v>3574304.4351000004</v>
      </c>
      <c r="G846" s="52">
        <v>3270259.3956554681</v>
      </c>
      <c r="H846" s="53">
        <v>9.2972759239972058E-2</v>
      </c>
      <c r="I846" s="52">
        <v>304045.03944453225</v>
      </c>
      <c r="J846" s="52">
        <v>2201.0754639168913</v>
      </c>
      <c r="K846" s="52">
        <v>2013.842930035574</v>
      </c>
      <c r="L846" s="52">
        <v>2172.9899999999998</v>
      </c>
      <c r="M846" s="51" t="s">
        <v>6521</v>
      </c>
      <c r="N846" s="54" t="s">
        <v>6522</v>
      </c>
    </row>
    <row r="847" spans="1:14" s="51" customFormat="1" ht="16.5" customHeight="1" x14ac:dyDescent="0.25">
      <c r="A847" s="51" t="s">
        <v>2495</v>
      </c>
      <c r="B847" s="51" t="s">
        <v>2496</v>
      </c>
      <c r="C847" s="51">
        <v>2177</v>
      </c>
      <c r="D847" s="51" t="s">
        <v>2497</v>
      </c>
      <c r="E847" s="52">
        <v>1500.1399999999999</v>
      </c>
      <c r="F847" s="52">
        <v>7432854.9925000006</v>
      </c>
      <c r="G847" s="52">
        <v>5815556.9746411648</v>
      </c>
      <c r="H847" s="53">
        <v>0.27809855958957863</v>
      </c>
      <c r="I847" s="52">
        <v>1617298.0178588359</v>
      </c>
      <c r="J847" s="52">
        <v>4954.7742160731677</v>
      </c>
      <c r="K847" s="52">
        <v>3876.6761599858446</v>
      </c>
      <c r="L847" s="52">
        <v>4925.93</v>
      </c>
      <c r="M847" s="51" t="s">
        <v>6521</v>
      </c>
      <c r="N847" s="54" t="s">
        <v>6528</v>
      </c>
    </row>
    <row r="848" spans="1:14" s="51" customFormat="1" ht="16.5" customHeight="1" x14ac:dyDescent="0.25">
      <c r="A848" s="51" t="s">
        <v>2498</v>
      </c>
      <c r="B848" s="51" t="s">
        <v>2499</v>
      </c>
      <c r="C848" s="51">
        <v>2178</v>
      </c>
      <c r="D848" s="51" t="s">
        <v>2500</v>
      </c>
      <c r="E848" s="52">
        <v>2877.59</v>
      </c>
      <c r="F848" s="52">
        <v>18632832.381999999</v>
      </c>
      <c r="G848" s="52">
        <v>18287671.307595987</v>
      </c>
      <c r="H848" s="53">
        <v>1.8873976276063464E-2</v>
      </c>
      <c r="I848" s="52">
        <v>345161.07440401241</v>
      </c>
      <c r="J848" s="52">
        <v>6475.1519090627917</v>
      </c>
      <c r="K848" s="52">
        <v>6355.2039406572812</v>
      </c>
      <c r="L848" s="52">
        <v>6512.29</v>
      </c>
      <c r="M848" s="51" t="s">
        <v>6521</v>
      </c>
      <c r="N848" s="54" t="s">
        <v>6522</v>
      </c>
    </row>
    <row r="849" spans="1:14" s="51" customFormat="1" ht="16.5" customHeight="1" x14ac:dyDescent="0.25">
      <c r="A849" s="51" t="s">
        <v>2501</v>
      </c>
      <c r="B849" s="51" t="s">
        <v>2502</v>
      </c>
      <c r="C849" s="51">
        <v>2179</v>
      </c>
      <c r="D849" s="51" t="s">
        <v>2503</v>
      </c>
      <c r="E849" s="52">
        <v>845.94</v>
      </c>
      <c r="F849" s="52">
        <v>7975880.7186000012</v>
      </c>
      <c r="G849" s="52">
        <v>8042567.1118383519</v>
      </c>
      <c r="H849" s="53">
        <v>-8.2916800458140427E-3</v>
      </c>
      <c r="I849" s="52">
        <v>-66686.393238350749</v>
      </c>
      <c r="J849" s="52">
        <v>9428.423669054544</v>
      </c>
      <c r="K849" s="52">
        <v>9507.2547838361479</v>
      </c>
      <c r="L849" s="52">
        <v>9455.11</v>
      </c>
      <c r="M849" s="51" t="s">
        <v>6521</v>
      </c>
      <c r="N849" s="54" t="s">
        <v>6522</v>
      </c>
    </row>
    <row r="850" spans="1:14" s="51" customFormat="1" ht="16.5" customHeight="1" x14ac:dyDescent="0.25">
      <c r="A850" s="51" t="s">
        <v>2504</v>
      </c>
      <c r="B850" s="51" t="s">
        <v>2505</v>
      </c>
      <c r="C850" s="51">
        <v>2180</v>
      </c>
      <c r="D850" s="51" t="s">
        <v>2506</v>
      </c>
      <c r="E850" s="52">
        <v>1265.3799999999999</v>
      </c>
      <c r="F850" s="52">
        <v>924436.01280000003</v>
      </c>
      <c r="G850" s="52">
        <v>908578.15554014698</v>
      </c>
      <c r="H850" s="53">
        <v>1.7453487257159006E-2</v>
      </c>
      <c r="I850" s="52">
        <v>15857.857259853045</v>
      </c>
      <c r="J850" s="52">
        <v>730.56000000000006</v>
      </c>
      <c r="K850" s="52">
        <v>718.02790903929815</v>
      </c>
      <c r="L850" s="52">
        <v>730.56</v>
      </c>
      <c r="M850" s="51" t="s">
        <v>6521</v>
      </c>
      <c r="N850" s="54" t="s">
        <v>6522</v>
      </c>
    </row>
    <row r="851" spans="1:14" s="51" customFormat="1" ht="16.5" customHeight="1" x14ac:dyDescent="0.25">
      <c r="A851" s="51" t="s">
        <v>2507</v>
      </c>
      <c r="B851" s="51" t="s">
        <v>2508</v>
      </c>
      <c r="C851" s="51">
        <v>2181</v>
      </c>
      <c r="D851" s="51" t="s">
        <v>2509</v>
      </c>
      <c r="E851" s="52">
        <v>2157.3400000000006</v>
      </c>
      <c r="F851" s="52">
        <v>2306304.3270000005</v>
      </c>
      <c r="G851" s="52">
        <v>2468246.0064528091</v>
      </c>
      <c r="H851" s="53">
        <v>-6.5610023891232716E-2</v>
      </c>
      <c r="I851" s="52">
        <v>-161941.67945280857</v>
      </c>
      <c r="J851" s="52">
        <v>1069.05</v>
      </c>
      <c r="K851" s="52">
        <v>1144.1154414477126</v>
      </c>
      <c r="L851" s="52">
        <v>1069.05</v>
      </c>
      <c r="M851" s="51" t="s">
        <v>6521</v>
      </c>
      <c r="N851" s="54" t="s">
        <v>6522</v>
      </c>
    </row>
    <row r="852" spans="1:14" s="51" customFormat="1" ht="16.5" customHeight="1" x14ac:dyDescent="0.25">
      <c r="A852" s="51" t="s">
        <v>2510</v>
      </c>
      <c r="B852" s="51" t="s">
        <v>2511</v>
      </c>
      <c r="C852" s="51">
        <v>2186</v>
      </c>
      <c r="D852" s="51" t="s">
        <v>2512</v>
      </c>
      <c r="E852" s="52">
        <v>18609.909999999996</v>
      </c>
      <c r="F852" s="52">
        <v>15819540.094599999</v>
      </c>
      <c r="G852" s="52">
        <v>15068697.641396148</v>
      </c>
      <c r="H852" s="53">
        <v>4.9827959328161642E-2</v>
      </c>
      <c r="I852" s="52">
        <v>750842.45320385136</v>
      </c>
      <c r="J852" s="52">
        <v>850.06000000000017</v>
      </c>
      <c r="K852" s="52">
        <v>809.71362254820963</v>
      </c>
      <c r="L852" s="52">
        <v>850.06</v>
      </c>
      <c r="M852" s="51" t="s">
        <v>6521</v>
      </c>
      <c r="N852" s="54" t="s">
        <v>6522</v>
      </c>
    </row>
    <row r="853" spans="1:14" s="51" customFormat="1" ht="16.5" customHeight="1" x14ac:dyDescent="0.25">
      <c r="A853" s="51" t="s">
        <v>2513</v>
      </c>
      <c r="B853" s="51" t="s">
        <v>2514</v>
      </c>
      <c r="C853" s="51">
        <v>2187</v>
      </c>
      <c r="D853" s="51" t="s">
        <v>2515</v>
      </c>
      <c r="E853" s="52">
        <v>813.47</v>
      </c>
      <c r="F853" s="52">
        <v>355177.27140000003</v>
      </c>
      <c r="G853" s="52">
        <v>433519.45970034011</v>
      </c>
      <c r="H853" s="53">
        <v>-0.18071204543964936</v>
      </c>
      <c r="I853" s="52">
        <v>-78342.188300340087</v>
      </c>
      <c r="J853" s="52">
        <v>436.62</v>
      </c>
      <c r="K853" s="52">
        <v>532.92618006852138</v>
      </c>
      <c r="L853" s="52">
        <v>436.62</v>
      </c>
      <c r="M853" s="51" t="s">
        <v>6524</v>
      </c>
      <c r="N853" s="54" t="s">
        <v>6526</v>
      </c>
    </row>
    <row r="854" spans="1:14" s="51" customFormat="1" ht="16.5" customHeight="1" x14ac:dyDescent="0.25">
      <c r="A854" s="51" t="s">
        <v>2516</v>
      </c>
      <c r="B854" s="51" t="s">
        <v>2517</v>
      </c>
      <c r="C854" s="51">
        <v>2188</v>
      </c>
      <c r="D854" s="51" t="s">
        <v>2518</v>
      </c>
      <c r="E854" s="52">
        <v>4701.54</v>
      </c>
      <c r="F854" s="52">
        <v>10107058.718999999</v>
      </c>
      <c r="G854" s="52">
        <v>10349923.736308226</v>
      </c>
      <c r="H854" s="53">
        <v>-2.3465391967695481E-2</v>
      </c>
      <c r="I854" s="52">
        <v>-242865.01730822772</v>
      </c>
      <c r="J854" s="52">
        <v>2149.7336445079695</v>
      </c>
      <c r="K854" s="52">
        <v>2201.390126704915</v>
      </c>
      <c r="L854" s="52">
        <v>1966.03</v>
      </c>
      <c r="M854" s="51" t="s">
        <v>6521</v>
      </c>
      <c r="N854" s="54" t="s">
        <v>6527</v>
      </c>
    </row>
    <row r="855" spans="1:14" s="51" customFormat="1" ht="16.5" customHeight="1" x14ac:dyDescent="0.25">
      <c r="A855" s="51" t="s">
        <v>2555</v>
      </c>
      <c r="B855" s="51" t="s">
        <v>2556</v>
      </c>
      <c r="C855" s="51">
        <v>2201</v>
      </c>
      <c r="D855" s="51" t="s">
        <v>2557</v>
      </c>
      <c r="E855" s="52">
        <v>30328.710000000003</v>
      </c>
      <c r="F855" s="52">
        <v>17099629.985099997</v>
      </c>
      <c r="G855" s="52">
        <v>19052064.232623156</v>
      </c>
      <c r="H855" s="53">
        <v>-0.10247888227145352</v>
      </c>
      <c r="I855" s="52">
        <v>-1952434.2475231588</v>
      </c>
      <c r="J855" s="52">
        <v>563.80999999999983</v>
      </c>
      <c r="K855" s="52">
        <v>628.18577620423537</v>
      </c>
      <c r="L855" s="52">
        <v>563.80999999999995</v>
      </c>
      <c r="M855" s="51" t="s">
        <v>6521</v>
      </c>
      <c r="N855" s="54" t="s">
        <v>6522</v>
      </c>
    </row>
    <row r="856" spans="1:14" s="51" customFormat="1" ht="16.5" customHeight="1" x14ac:dyDescent="0.25">
      <c r="A856" s="51" t="s">
        <v>2519</v>
      </c>
      <c r="B856" s="51" t="s">
        <v>2520</v>
      </c>
      <c r="C856" s="51">
        <v>2189</v>
      </c>
      <c r="D856" s="51" t="s">
        <v>2521</v>
      </c>
      <c r="E856" s="52">
        <v>22716.940000000002</v>
      </c>
      <c r="F856" s="52">
        <v>47266211.522500001</v>
      </c>
      <c r="G856" s="52">
        <v>48050010.224277399</v>
      </c>
      <c r="H856" s="53">
        <v>-1.6312144328772371E-2</v>
      </c>
      <c r="I856" s="52">
        <v>-783798.70177739859</v>
      </c>
      <c r="J856" s="52">
        <v>2080.6592579150183</v>
      </c>
      <c r="K856" s="52">
        <v>2115.1620871595114</v>
      </c>
      <c r="L856" s="52">
        <v>1962.42</v>
      </c>
      <c r="M856" s="51" t="s">
        <v>6521</v>
      </c>
      <c r="N856" s="54" t="s">
        <v>6522</v>
      </c>
    </row>
    <row r="857" spans="1:14" s="51" customFormat="1" ht="16.5" customHeight="1" x14ac:dyDescent="0.25">
      <c r="A857" s="51" t="s">
        <v>2522</v>
      </c>
      <c r="B857" s="51" t="s">
        <v>2523</v>
      </c>
      <c r="C857" s="51">
        <v>2190</v>
      </c>
      <c r="D857" s="51" t="s">
        <v>2524</v>
      </c>
      <c r="E857" s="52">
        <v>4207.76</v>
      </c>
      <c r="F857" s="52">
        <v>7442359.6796000004</v>
      </c>
      <c r="G857" s="52">
        <v>8607554.6442140881</v>
      </c>
      <c r="H857" s="53">
        <v>-0.13536887220313143</v>
      </c>
      <c r="I857" s="52">
        <v>-1165194.9646140877</v>
      </c>
      <c r="J857" s="52">
        <v>1768.7224745707931</v>
      </c>
      <c r="K857" s="52">
        <v>2045.6382123063311</v>
      </c>
      <c r="L857" s="52">
        <v>1832.46</v>
      </c>
      <c r="M857" s="51" t="s">
        <v>6521</v>
      </c>
      <c r="N857" s="54" t="s">
        <v>6522</v>
      </c>
    </row>
    <row r="858" spans="1:14" s="51" customFormat="1" ht="16.5" customHeight="1" x14ac:dyDescent="0.25">
      <c r="A858" s="51" t="s">
        <v>2525</v>
      </c>
      <c r="B858" s="51" t="s">
        <v>2526</v>
      </c>
      <c r="C858" s="51">
        <v>2191</v>
      </c>
      <c r="D858" s="51" t="s">
        <v>2527</v>
      </c>
      <c r="E858" s="52">
        <v>3428.5899999999997</v>
      </c>
      <c r="F858" s="52">
        <v>12852500.9626</v>
      </c>
      <c r="G858" s="52">
        <v>11485537.297947906</v>
      </c>
      <c r="H858" s="53">
        <v>0.11901608337437786</v>
      </c>
      <c r="I858" s="52">
        <v>1366963.6646520942</v>
      </c>
      <c r="J858" s="52">
        <v>3748.6258090352017</v>
      </c>
      <c r="K858" s="52">
        <v>3349.9302331127101</v>
      </c>
      <c r="L858" s="52">
        <v>3736.42</v>
      </c>
      <c r="M858" s="51" t="s">
        <v>6521</v>
      </c>
      <c r="N858" s="54" t="s">
        <v>6522</v>
      </c>
    </row>
    <row r="859" spans="1:14" s="51" customFormat="1" ht="16.5" customHeight="1" x14ac:dyDescent="0.25">
      <c r="A859" s="51" t="s">
        <v>2528</v>
      </c>
      <c r="B859" s="51" t="s">
        <v>2529</v>
      </c>
      <c r="C859" s="51">
        <v>2192</v>
      </c>
      <c r="D859" s="51" t="s">
        <v>2530</v>
      </c>
      <c r="E859" s="52">
        <v>2588.5200000000004</v>
      </c>
      <c r="F859" s="52">
        <v>13707937.335900001</v>
      </c>
      <c r="G859" s="52">
        <v>12873545.245211625</v>
      </c>
      <c r="H859" s="53">
        <v>6.481447610546387E-2</v>
      </c>
      <c r="I859" s="52">
        <v>834392.09068837576</v>
      </c>
      <c r="J859" s="52">
        <v>5295.6659928839645</v>
      </c>
      <c r="K859" s="52">
        <v>4973.3226883360467</v>
      </c>
      <c r="L859" s="52">
        <v>5515.59</v>
      </c>
      <c r="M859" s="51" t="s">
        <v>6521</v>
      </c>
      <c r="N859" s="54" t="s">
        <v>6522</v>
      </c>
    </row>
    <row r="860" spans="1:14" s="51" customFormat="1" ht="16.5" customHeight="1" x14ac:dyDescent="0.25">
      <c r="A860" s="51" t="s">
        <v>2531</v>
      </c>
      <c r="B860" s="51" t="s">
        <v>2532</v>
      </c>
      <c r="C860" s="51">
        <v>2193</v>
      </c>
      <c r="D860" s="51" t="s">
        <v>2533</v>
      </c>
      <c r="E860" s="52">
        <v>2409.75</v>
      </c>
      <c r="F860" s="52">
        <v>18676794.791299999</v>
      </c>
      <c r="G860" s="52">
        <v>17953296.38959359</v>
      </c>
      <c r="H860" s="53">
        <v>4.0298917034855775E-2</v>
      </c>
      <c r="I860" s="52">
        <v>723498.40170640871</v>
      </c>
      <c r="J860" s="52">
        <v>7750.511377238302</v>
      </c>
      <c r="K860" s="52">
        <v>7450.2734265353629</v>
      </c>
      <c r="L860" s="52">
        <v>8069.55</v>
      </c>
      <c r="M860" s="51" t="s">
        <v>6521</v>
      </c>
      <c r="N860" s="54" t="s">
        <v>6522</v>
      </c>
    </row>
    <row r="861" spans="1:14" s="51" customFormat="1" ht="16.5" customHeight="1" x14ac:dyDescent="0.25">
      <c r="A861" s="51" t="s">
        <v>2534</v>
      </c>
      <c r="B861" s="51" t="s">
        <v>2535</v>
      </c>
      <c r="C861" s="51">
        <v>2194</v>
      </c>
      <c r="D861" s="51" t="s">
        <v>2536</v>
      </c>
      <c r="E861" s="52">
        <v>6282.8799999999992</v>
      </c>
      <c r="F861" s="52">
        <v>8091820.6540000001</v>
      </c>
      <c r="G861" s="52">
        <v>9302194.5117157008</v>
      </c>
      <c r="H861" s="53">
        <v>-0.13011702305206463</v>
      </c>
      <c r="I861" s="52">
        <v>-1210373.8577157008</v>
      </c>
      <c r="J861" s="52">
        <v>1287.915837004686</v>
      </c>
      <c r="K861" s="52">
        <v>1480.562180356095</v>
      </c>
      <c r="L861" s="52">
        <v>1283.3</v>
      </c>
      <c r="M861" s="51" t="s">
        <v>6523</v>
      </c>
      <c r="N861" s="54" t="s">
        <v>6522</v>
      </c>
    </row>
    <row r="862" spans="1:14" s="51" customFormat="1" ht="16.5" customHeight="1" x14ac:dyDescent="0.25">
      <c r="A862" s="51" t="s">
        <v>2537</v>
      </c>
      <c r="B862" s="51" t="s">
        <v>2538</v>
      </c>
      <c r="C862" s="51">
        <v>2195</v>
      </c>
      <c r="D862" s="51" t="s">
        <v>2539</v>
      </c>
      <c r="E862" s="52">
        <v>1049.1899999999998</v>
      </c>
      <c r="F862" s="52">
        <v>2999591.6384999999</v>
      </c>
      <c r="G862" s="52">
        <v>2923397.3670543083</v>
      </c>
      <c r="H862" s="53">
        <v>2.6063604046570932E-2</v>
      </c>
      <c r="I862" s="52">
        <v>76194.271445691586</v>
      </c>
      <c r="J862" s="52">
        <v>2858.959424413119</v>
      </c>
      <c r="K862" s="52">
        <v>2786.3374289254652</v>
      </c>
      <c r="L862" s="52">
        <v>2838.22</v>
      </c>
      <c r="M862" s="51" t="s">
        <v>6524</v>
      </c>
      <c r="N862" s="54" t="s">
        <v>6522</v>
      </c>
    </row>
    <row r="863" spans="1:14" s="51" customFormat="1" ht="16.5" customHeight="1" x14ac:dyDescent="0.25">
      <c r="A863" s="51" t="s">
        <v>2540</v>
      </c>
      <c r="B863" s="51" t="s">
        <v>2541</v>
      </c>
      <c r="C863" s="51">
        <v>2196</v>
      </c>
      <c r="D863" s="51" t="s">
        <v>2542</v>
      </c>
      <c r="E863" s="52">
        <v>463.37</v>
      </c>
      <c r="F863" s="52">
        <v>1995433.5921000002</v>
      </c>
      <c r="G863" s="52">
        <v>1915323.1855793064</v>
      </c>
      <c r="H863" s="53">
        <v>4.1826051667861908E-2</v>
      </c>
      <c r="I863" s="52">
        <v>80110.406520693796</v>
      </c>
      <c r="J863" s="52">
        <v>4306.3504156505605</v>
      </c>
      <c r="K863" s="52">
        <v>4133.46393935582</v>
      </c>
      <c r="L863" s="52">
        <v>4257.93</v>
      </c>
      <c r="M863" s="51" t="s">
        <v>6524</v>
      </c>
      <c r="N863" s="54" t="s">
        <v>6522</v>
      </c>
    </row>
    <row r="864" spans="1:14" s="51" customFormat="1" ht="16.5" customHeight="1" x14ac:dyDescent="0.25">
      <c r="A864" s="51" t="s">
        <v>2543</v>
      </c>
      <c r="B864" s="51" t="s">
        <v>2544</v>
      </c>
      <c r="C864" s="51">
        <v>2197</v>
      </c>
      <c r="D864" s="51" t="s">
        <v>2545</v>
      </c>
      <c r="E864" s="52">
        <v>164.06</v>
      </c>
      <c r="F864" s="52">
        <v>1068784.3529000001</v>
      </c>
      <c r="G864" s="52">
        <v>1240027.8609208229</v>
      </c>
      <c r="H864" s="53">
        <v>-0.13809650042351507</v>
      </c>
      <c r="I864" s="52">
        <v>-171243.50802082289</v>
      </c>
      <c r="J864" s="52">
        <v>6514.5943733999757</v>
      </c>
      <c r="K864" s="52">
        <v>7558.3802323590326</v>
      </c>
      <c r="L864" s="52">
        <v>6592.16</v>
      </c>
      <c r="M864" s="51" t="s">
        <v>6523</v>
      </c>
      <c r="N864" s="54" t="s">
        <v>6530</v>
      </c>
    </row>
    <row r="865" spans="1:14" s="51" customFormat="1" ht="16.5" customHeight="1" x14ac:dyDescent="0.25">
      <c r="A865" s="51" t="s">
        <v>2546</v>
      </c>
      <c r="B865" s="51" t="s">
        <v>2547</v>
      </c>
      <c r="C865" s="51">
        <v>2198</v>
      </c>
      <c r="D865" s="51" t="s">
        <v>2548</v>
      </c>
      <c r="E865" s="52">
        <v>1322.25</v>
      </c>
      <c r="F865" s="52">
        <v>929065.74</v>
      </c>
      <c r="G865" s="52">
        <v>1097156.3435512169</v>
      </c>
      <c r="H865" s="53">
        <v>-0.15320569811149265</v>
      </c>
      <c r="I865" s="52">
        <v>-168090.60355121689</v>
      </c>
      <c r="J865" s="52">
        <v>702.64</v>
      </c>
      <c r="K865" s="52">
        <v>829.76467653712757</v>
      </c>
      <c r="L865" s="52">
        <v>702.64</v>
      </c>
      <c r="M865" s="51" t="s">
        <v>6523</v>
      </c>
      <c r="N865" s="54" t="s">
        <v>6522</v>
      </c>
    </row>
    <row r="866" spans="1:14" s="51" customFormat="1" ht="16.5" customHeight="1" x14ac:dyDescent="0.25">
      <c r="A866" s="51" t="s">
        <v>2558</v>
      </c>
      <c r="B866" s="51" t="s">
        <v>2559</v>
      </c>
      <c r="C866" s="51">
        <v>2202</v>
      </c>
      <c r="D866" s="51" t="s">
        <v>2560</v>
      </c>
      <c r="E866" s="52">
        <v>1159.55</v>
      </c>
      <c r="F866" s="52">
        <v>1364084.6429000001</v>
      </c>
      <c r="G866" s="52">
        <v>1371830.6479122669</v>
      </c>
      <c r="H866" s="53">
        <v>-5.6464732174158483E-3</v>
      </c>
      <c r="I866" s="52">
        <v>-7746.0050122668035</v>
      </c>
      <c r="J866" s="52">
        <v>1176.3913957138545</v>
      </c>
      <c r="K866" s="52">
        <v>1183.0715776915761</v>
      </c>
      <c r="L866" s="52">
        <v>1171.9100000000001</v>
      </c>
      <c r="M866" s="51" t="s">
        <v>6521</v>
      </c>
      <c r="N866" s="54" t="s">
        <v>6522</v>
      </c>
    </row>
    <row r="867" spans="1:14" s="51" customFormat="1" ht="16.5" customHeight="1" x14ac:dyDescent="0.25">
      <c r="A867" s="51" t="s">
        <v>2561</v>
      </c>
      <c r="B867" s="51" t="s">
        <v>2562</v>
      </c>
      <c r="C867" s="51">
        <v>2203</v>
      </c>
      <c r="D867" s="51" t="s">
        <v>2563</v>
      </c>
      <c r="E867" s="52">
        <v>117.15</v>
      </c>
      <c r="F867" s="52">
        <v>282812.9865</v>
      </c>
      <c r="G867" s="52">
        <v>349780.06451499753</v>
      </c>
      <c r="H867" s="53">
        <v>-0.19145481635110795</v>
      </c>
      <c r="I867" s="52">
        <v>-66967.078014997533</v>
      </c>
      <c r="J867" s="52">
        <v>2414.1099999999997</v>
      </c>
      <c r="K867" s="52">
        <v>2985.7453223644688</v>
      </c>
      <c r="L867" s="52">
        <v>2414.11</v>
      </c>
      <c r="M867" s="51" t="s">
        <v>6523</v>
      </c>
      <c r="N867" s="54" t="s">
        <v>6531</v>
      </c>
    </row>
    <row r="868" spans="1:14" s="51" customFormat="1" ht="16.5" customHeight="1" x14ac:dyDescent="0.25">
      <c r="A868" s="51" t="s">
        <v>2564</v>
      </c>
      <c r="B868" s="51" t="s">
        <v>2565</v>
      </c>
      <c r="C868" s="51">
        <v>2319</v>
      </c>
      <c r="D868" s="51" t="s">
        <v>2566</v>
      </c>
      <c r="E868" s="52">
        <v>247.36</v>
      </c>
      <c r="F868" s="52">
        <v>986287.19990000012</v>
      </c>
      <c r="G868" s="52">
        <v>832693.32203744701</v>
      </c>
      <c r="H868" s="53">
        <v>0.18445431685069513</v>
      </c>
      <c r="I868" s="52">
        <v>153593.87786255311</v>
      </c>
      <c r="J868" s="52">
        <v>3987.2542039941786</v>
      </c>
      <c r="K868" s="52">
        <v>3366.3216447180102</v>
      </c>
      <c r="L868" s="52">
        <v>3963.3</v>
      </c>
      <c r="M868" s="51" t="s">
        <v>6525</v>
      </c>
      <c r="N868" s="54" t="s">
        <v>6522</v>
      </c>
    </row>
    <row r="869" spans="1:14" s="51" customFormat="1" ht="16.5" customHeight="1" x14ac:dyDescent="0.25">
      <c r="A869" s="51" t="s">
        <v>2567</v>
      </c>
      <c r="B869" s="51" t="s">
        <v>2568</v>
      </c>
      <c r="C869" s="51">
        <v>2320</v>
      </c>
      <c r="D869" s="51" t="s">
        <v>2569</v>
      </c>
      <c r="E869" s="52">
        <v>209.19000000000003</v>
      </c>
      <c r="F869" s="52">
        <v>1642068.1791000003</v>
      </c>
      <c r="G869" s="52">
        <v>1116372.1754735771</v>
      </c>
      <c r="H869" s="53">
        <v>0.47089672707349339</v>
      </c>
      <c r="I869" s="52">
        <v>525696.00362642319</v>
      </c>
      <c r="J869" s="52">
        <v>7849.649500932167</v>
      </c>
      <c r="K869" s="52">
        <v>5336.6421696714806</v>
      </c>
      <c r="L869" s="52">
        <v>8231.25</v>
      </c>
      <c r="M869" s="51" t="s">
        <v>6525</v>
      </c>
      <c r="N869" s="54" t="s">
        <v>6522</v>
      </c>
    </row>
    <row r="870" spans="1:14" s="51" customFormat="1" ht="16.5" customHeight="1" x14ac:dyDescent="0.25">
      <c r="A870" s="51" t="s">
        <v>2570</v>
      </c>
      <c r="B870" s="51" t="s">
        <v>2571</v>
      </c>
      <c r="C870" s="51">
        <v>2321</v>
      </c>
      <c r="D870" s="51" t="s">
        <v>2572</v>
      </c>
      <c r="E870" s="52">
        <v>141.78</v>
      </c>
      <c r="F870" s="52">
        <v>1773202.8770000001</v>
      </c>
      <c r="G870" s="52">
        <v>1437514.0996455804</v>
      </c>
      <c r="H870" s="53">
        <v>0.23352033725247212</v>
      </c>
      <c r="I870" s="52">
        <v>335688.7773544197</v>
      </c>
      <c r="J870" s="52">
        <v>12506.720813937087</v>
      </c>
      <c r="K870" s="52">
        <v>10139.047112749191</v>
      </c>
      <c r="L870" s="52">
        <v>12333.15</v>
      </c>
      <c r="M870" s="51" t="s">
        <v>6524</v>
      </c>
      <c r="N870" s="54" t="s">
        <v>6522</v>
      </c>
    </row>
    <row r="871" spans="1:14" s="51" customFormat="1" ht="16.5" customHeight="1" x14ac:dyDescent="0.25">
      <c r="A871" s="51" t="s">
        <v>2573</v>
      </c>
      <c r="B871" s="51" t="s">
        <v>2574</v>
      </c>
      <c r="C871" s="51">
        <v>2323</v>
      </c>
      <c r="D871" s="51" t="s">
        <v>2575</v>
      </c>
      <c r="E871" s="52">
        <v>201.4</v>
      </c>
      <c r="F871" s="52">
        <v>628618.98599999992</v>
      </c>
      <c r="G871" s="52">
        <v>615650.51288239076</v>
      </c>
      <c r="H871" s="53">
        <v>2.1064667122411063E-2</v>
      </c>
      <c r="I871" s="52">
        <v>12968.473117609159</v>
      </c>
      <c r="J871" s="52">
        <v>3121.2462065541208</v>
      </c>
      <c r="K871" s="52">
        <v>3056.8545823356044</v>
      </c>
      <c r="L871" s="52">
        <v>3101.49</v>
      </c>
      <c r="M871" s="51" t="s">
        <v>6525</v>
      </c>
      <c r="N871" s="54" t="s">
        <v>6527</v>
      </c>
    </row>
    <row r="872" spans="1:14" s="51" customFormat="1" ht="16.5" customHeight="1" x14ac:dyDescent="0.25">
      <c r="A872" s="51" t="s">
        <v>2576</v>
      </c>
      <c r="B872" s="51" t="s">
        <v>2577</v>
      </c>
      <c r="C872" s="51">
        <v>2329</v>
      </c>
      <c r="D872" s="51" t="s">
        <v>2578</v>
      </c>
      <c r="E872" s="52">
        <v>129.15</v>
      </c>
      <c r="F872" s="52">
        <v>1287941.0477999998</v>
      </c>
      <c r="G872" s="52">
        <v>1296529.6174043752</v>
      </c>
      <c r="H872" s="53">
        <v>-6.6242756733698727E-3</v>
      </c>
      <c r="I872" s="52">
        <v>-8588.5696043753996</v>
      </c>
      <c r="J872" s="52">
        <v>9972.4432659698014</v>
      </c>
      <c r="K872" s="52">
        <v>10038.943998485289</v>
      </c>
      <c r="L872" s="52">
        <v>10932.46</v>
      </c>
      <c r="M872" s="51" t="s">
        <v>6523</v>
      </c>
      <c r="N872" s="54" t="s">
        <v>6531</v>
      </c>
    </row>
    <row r="873" spans="1:14" s="51" customFormat="1" ht="16.5" customHeight="1" x14ac:dyDescent="0.25">
      <c r="A873" s="51" t="s">
        <v>2579</v>
      </c>
      <c r="B873" s="51" t="s">
        <v>2580</v>
      </c>
      <c r="C873" s="51">
        <v>2330</v>
      </c>
      <c r="D873" s="51" t="s">
        <v>2581</v>
      </c>
      <c r="E873" s="52">
        <v>108.32000000000001</v>
      </c>
      <c r="F873" s="52">
        <v>2083520.6168999998</v>
      </c>
      <c r="G873" s="52">
        <v>2017320.7937159871</v>
      </c>
      <c r="H873" s="53">
        <v>3.2815714481418734E-2</v>
      </c>
      <c r="I873" s="52">
        <v>66199.823184012668</v>
      </c>
      <c r="J873" s="52">
        <v>19234.865370199404</v>
      </c>
      <c r="K873" s="52">
        <v>18623.714860745818</v>
      </c>
      <c r="L873" s="52">
        <v>20562.509999999998</v>
      </c>
      <c r="M873" s="51" t="s">
        <v>6525</v>
      </c>
      <c r="N873" s="54" t="s">
        <v>6529</v>
      </c>
    </row>
    <row r="874" spans="1:14" s="51" customFormat="1" ht="16.5" customHeight="1" x14ac:dyDescent="0.25">
      <c r="A874" s="51" t="s">
        <v>2582</v>
      </c>
      <c r="B874" s="51" t="s">
        <v>2583</v>
      </c>
      <c r="C874" s="51">
        <v>2331</v>
      </c>
      <c r="D874" s="51" t="s">
        <v>2584</v>
      </c>
      <c r="E874" s="52">
        <v>1461.9399999999998</v>
      </c>
      <c r="F874" s="52">
        <v>13864146.574800001</v>
      </c>
      <c r="G874" s="52">
        <v>11397131.275343381</v>
      </c>
      <c r="H874" s="53">
        <v>0.21645932119723632</v>
      </c>
      <c r="I874" s="52">
        <v>2467015.2994566206</v>
      </c>
      <c r="J874" s="52">
        <v>9483.3895883552013</v>
      </c>
      <c r="K874" s="52">
        <v>7795.8953687178555</v>
      </c>
      <c r="L874" s="52">
        <v>9476.4</v>
      </c>
      <c r="M874" s="51" t="s">
        <v>6524</v>
      </c>
      <c r="N874" s="54" t="s">
        <v>6522</v>
      </c>
    </row>
    <row r="875" spans="1:14" s="51" customFormat="1" ht="16.5" customHeight="1" x14ac:dyDescent="0.25">
      <c r="A875" s="51" t="s">
        <v>2585</v>
      </c>
      <c r="B875" s="51" t="s">
        <v>2586</v>
      </c>
      <c r="C875" s="51">
        <v>2332</v>
      </c>
      <c r="D875" s="51" t="s">
        <v>2587</v>
      </c>
      <c r="E875" s="52">
        <v>2285.19</v>
      </c>
      <c r="F875" s="52">
        <v>28681744.988399997</v>
      </c>
      <c r="G875" s="52">
        <v>23340958.474484459</v>
      </c>
      <c r="H875" s="53">
        <v>0.22881607538755988</v>
      </c>
      <c r="I875" s="52">
        <v>5340786.5139155388</v>
      </c>
      <c r="J875" s="52">
        <v>12551.142350701692</v>
      </c>
      <c r="K875" s="52">
        <v>10214.012171628818</v>
      </c>
      <c r="L875" s="52">
        <v>12580.89</v>
      </c>
      <c r="M875" s="51" t="s">
        <v>6523</v>
      </c>
      <c r="N875" s="54" t="s">
        <v>6522</v>
      </c>
    </row>
    <row r="876" spans="1:14" s="51" customFormat="1" ht="16.5" customHeight="1" x14ac:dyDescent="0.25">
      <c r="A876" s="51" t="s">
        <v>2588</v>
      </c>
      <c r="B876" s="51" t="s">
        <v>2589</v>
      </c>
      <c r="C876" s="51">
        <v>2333</v>
      </c>
      <c r="D876" s="51" t="s">
        <v>2590</v>
      </c>
      <c r="E876" s="52">
        <v>1950.3799999999999</v>
      </c>
      <c r="F876" s="52">
        <v>30787514.547200002</v>
      </c>
      <c r="G876" s="52">
        <v>27598324.701111466</v>
      </c>
      <c r="H876" s="53">
        <v>0.11555737098636643</v>
      </c>
      <c r="I876" s="52">
        <v>3189189.8460885361</v>
      </c>
      <c r="J876" s="52">
        <v>15785.39287072263</v>
      </c>
      <c r="K876" s="52">
        <v>14150.229545581613</v>
      </c>
      <c r="L876" s="52">
        <v>16089.35</v>
      </c>
      <c r="M876" s="51" t="s">
        <v>6524</v>
      </c>
      <c r="N876" s="54" t="s">
        <v>6522</v>
      </c>
    </row>
    <row r="877" spans="1:14" s="51" customFormat="1" ht="16.5" customHeight="1" x14ac:dyDescent="0.25">
      <c r="A877" s="51" t="s">
        <v>2591</v>
      </c>
      <c r="B877" s="51" t="s">
        <v>2592</v>
      </c>
      <c r="C877" s="51">
        <v>2334</v>
      </c>
      <c r="D877" s="51" t="s">
        <v>2593</v>
      </c>
      <c r="E877" s="52">
        <v>1449.44</v>
      </c>
      <c r="F877" s="52">
        <v>33019260.409599997</v>
      </c>
      <c r="G877" s="52">
        <v>32281123.381921824</v>
      </c>
      <c r="H877" s="53">
        <v>2.2865902742763566E-2</v>
      </c>
      <c r="I877" s="52">
        <v>738137.02767817304</v>
      </c>
      <c r="J877" s="52">
        <v>22780.701794900095</v>
      </c>
      <c r="K877" s="52">
        <v>22271.445097362997</v>
      </c>
      <c r="L877" s="52">
        <v>22351.07</v>
      </c>
      <c r="M877" s="51" t="s">
        <v>6523</v>
      </c>
      <c r="N877" s="54" t="s">
        <v>6522</v>
      </c>
    </row>
    <row r="878" spans="1:14" s="51" customFormat="1" ht="16.5" customHeight="1" x14ac:dyDescent="0.25">
      <c r="A878" s="51" t="s">
        <v>2594</v>
      </c>
      <c r="B878" s="51" t="s">
        <v>2595</v>
      </c>
      <c r="C878" s="51">
        <v>2335</v>
      </c>
      <c r="D878" s="51" t="s">
        <v>2596</v>
      </c>
      <c r="E878" s="52">
        <v>818.89</v>
      </c>
      <c r="F878" s="52">
        <v>5386568.3421</v>
      </c>
      <c r="G878" s="52">
        <v>5057201.1209309399</v>
      </c>
      <c r="H878" s="53">
        <v>6.5128361181022054E-2</v>
      </c>
      <c r="I878" s="52">
        <v>329367.2211690601</v>
      </c>
      <c r="J878" s="52">
        <v>6577.89</v>
      </c>
      <c r="K878" s="52">
        <v>6175.6781996738755</v>
      </c>
      <c r="L878" s="52">
        <v>6577.89</v>
      </c>
      <c r="M878" s="51" t="s">
        <v>6523</v>
      </c>
      <c r="N878" s="54" t="s">
        <v>6528</v>
      </c>
    </row>
    <row r="879" spans="1:14" s="51" customFormat="1" ht="16.5" customHeight="1" x14ac:dyDescent="0.25">
      <c r="A879" s="51" t="s">
        <v>2597</v>
      </c>
      <c r="B879" s="51" t="s">
        <v>2598</v>
      </c>
      <c r="C879" s="51">
        <v>2336</v>
      </c>
      <c r="D879" s="51" t="s">
        <v>2599</v>
      </c>
      <c r="E879" s="52">
        <v>640.21</v>
      </c>
      <c r="F879" s="52">
        <v>5843875.1054999996</v>
      </c>
      <c r="G879" s="52">
        <v>5475611.2154452922</v>
      </c>
      <c r="H879" s="53">
        <v>6.7255302753403967E-2</v>
      </c>
      <c r="I879" s="52">
        <v>368263.89005470742</v>
      </c>
      <c r="J879" s="52">
        <v>9128.0597077521434</v>
      </c>
      <c r="K879" s="52">
        <v>8552.8361247798257</v>
      </c>
      <c r="L879" s="52">
        <v>9373.26</v>
      </c>
      <c r="M879" s="51" t="s">
        <v>6523</v>
      </c>
      <c r="N879" s="54" t="s">
        <v>6522</v>
      </c>
    </row>
    <row r="880" spans="1:14" s="51" customFormat="1" ht="16.5" customHeight="1" x14ac:dyDescent="0.25">
      <c r="A880" s="51" t="s">
        <v>2600</v>
      </c>
      <c r="B880" s="51" t="s">
        <v>2601</v>
      </c>
      <c r="C880" s="51">
        <v>2337</v>
      </c>
      <c r="D880" s="51" t="s">
        <v>2602</v>
      </c>
      <c r="E880" s="52">
        <v>444.67</v>
      </c>
      <c r="F880" s="52">
        <v>5957653.4682</v>
      </c>
      <c r="G880" s="52">
        <v>5702849.4931698097</v>
      </c>
      <c r="H880" s="53">
        <v>4.4680115674692766E-2</v>
      </c>
      <c r="I880" s="52">
        <v>254803.97503019031</v>
      </c>
      <c r="J880" s="52">
        <v>13397.920858614252</v>
      </c>
      <c r="K880" s="52">
        <v>12824.90272150091</v>
      </c>
      <c r="L880" s="52">
        <v>14038.14</v>
      </c>
      <c r="M880" s="51" t="s">
        <v>6523</v>
      </c>
      <c r="N880" s="54" t="s">
        <v>6522</v>
      </c>
    </row>
    <row r="881" spans="1:14" s="51" customFormat="1" ht="16.5" customHeight="1" x14ac:dyDescent="0.25">
      <c r="A881" s="51" t="s">
        <v>2603</v>
      </c>
      <c r="B881" s="51" t="s">
        <v>2604</v>
      </c>
      <c r="C881" s="51">
        <v>2338</v>
      </c>
      <c r="D881" s="51" t="s">
        <v>2605</v>
      </c>
      <c r="E881" s="52">
        <v>427.73</v>
      </c>
      <c r="F881" s="52">
        <v>11082703.0197</v>
      </c>
      <c r="G881" s="52">
        <v>11646687.6232414</v>
      </c>
      <c r="H881" s="53">
        <v>-4.8424463829178976E-2</v>
      </c>
      <c r="I881" s="52">
        <v>-563984.60354140028</v>
      </c>
      <c r="J881" s="52">
        <v>25910.511349917004</v>
      </c>
      <c r="K881" s="52">
        <v>27229.064183577022</v>
      </c>
      <c r="L881" s="52">
        <v>28747.040000000001</v>
      </c>
      <c r="M881" s="51" t="s">
        <v>6521</v>
      </c>
      <c r="N881" s="54" t="s">
        <v>6522</v>
      </c>
    </row>
    <row r="882" spans="1:14" s="51" customFormat="1" ht="16.5" customHeight="1" x14ac:dyDescent="0.25">
      <c r="A882" s="51" t="s">
        <v>2606</v>
      </c>
      <c r="B882" s="51" t="s">
        <v>2607</v>
      </c>
      <c r="C882" s="51">
        <v>2339</v>
      </c>
      <c r="D882" s="51" t="s">
        <v>2608</v>
      </c>
      <c r="E882" s="52">
        <v>130.91999999999999</v>
      </c>
      <c r="F882" s="52">
        <v>1017805.3397</v>
      </c>
      <c r="G882" s="52">
        <v>988513.3734181266</v>
      </c>
      <c r="H882" s="53">
        <v>2.9632341928350847E-2</v>
      </c>
      <c r="I882" s="52">
        <v>29291.966281873407</v>
      </c>
      <c r="J882" s="52">
        <v>7774.2540459822803</v>
      </c>
      <c r="K882" s="52">
        <v>7550.5146151705367</v>
      </c>
      <c r="L882" s="52">
        <v>7772.8</v>
      </c>
      <c r="M882" s="51" t="s">
        <v>6523</v>
      </c>
      <c r="N882" s="54" t="s">
        <v>6522</v>
      </c>
    </row>
    <row r="883" spans="1:14" s="51" customFormat="1" ht="16.5" customHeight="1" x14ac:dyDescent="0.25">
      <c r="A883" s="51" t="s">
        <v>2609</v>
      </c>
      <c r="B883" s="51" t="s">
        <v>2610</v>
      </c>
      <c r="C883" s="51">
        <v>2340</v>
      </c>
      <c r="D883" s="51" t="s">
        <v>2611</v>
      </c>
      <c r="E883" s="52">
        <v>308.41000000000003</v>
      </c>
      <c r="F883" s="52">
        <v>3083149.1860000007</v>
      </c>
      <c r="G883" s="52">
        <v>3110915.7965277745</v>
      </c>
      <c r="H883" s="53">
        <v>-8.9255422981121546E-3</v>
      </c>
      <c r="I883" s="52">
        <v>-27766.610527773853</v>
      </c>
      <c r="J883" s="52">
        <v>9996.9170454913929</v>
      </c>
      <c r="K883" s="52">
        <v>10086.948531266089</v>
      </c>
      <c r="L883" s="52">
        <v>10171.76</v>
      </c>
      <c r="M883" s="51" t="s">
        <v>6524</v>
      </c>
      <c r="N883" s="54" t="s">
        <v>6522</v>
      </c>
    </row>
    <row r="884" spans="1:14" s="51" customFormat="1" ht="16.5" customHeight="1" x14ac:dyDescent="0.25">
      <c r="A884" s="51" t="s">
        <v>2612</v>
      </c>
      <c r="B884" s="51" t="s">
        <v>2613</v>
      </c>
      <c r="C884" s="51">
        <v>2341</v>
      </c>
      <c r="D884" s="51" t="s">
        <v>2614</v>
      </c>
      <c r="E884" s="52">
        <v>400.71000000000004</v>
      </c>
      <c r="F884" s="52">
        <v>5236518.5280999998</v>
      </c>
      <c r="G884" s="52">
        <v>5213010.1883266279</v>
      </c>
      <c r="H884" s="53">
        <v>4.5095518566247161E-3</v>
      </c>
      <c r="I884" s="52">
        <v>23508.339773371816</v>
      </c>
      <c r="J884" s="52">
        <v>13068.100441965509</v>
      </c>
      <c r="K884" s="52">
        <v>13009.433725953002</v>
      </c>
      <c r="L884" s="52">
        <v>13465.84</v>
      </c>
      <c r="M884" s="51" t="s">
        <v>6521</v>
      </c>
      <c r="N884" s="54" t="s">
        <v>6522</v>
      </c>
    </row>
    <row r="885" spans="1:14" s="51" customFormat="1" ht="16.5" customHeight="1" x14ac:dyDescent="0.25">
      <c r="A885" s="51" t="s">
        <v>2615</v>
      </c>
      <c r="B885" s="51" t="s">
        <v>2616</v>
      </c>
      <c r="C885" s="51">
        <v>2342</v>
      </c>
      <c r="D885" s="51" t="s">
        <v>2617</v>
      </c>
      <c r="E885" s="52">
        <v>242.78</v>
      </c>
      <c r="F885" s="52">
        <v>4993218.3259000005</v>
      </c>
      <c r="G885" s="52">
        <v>4388979.9379333006</v>
      </c>
      <c r="H885" s="53">
        <v>0.13767171336199491</v>
      </c>
      <c r="I885" s="52">
        <v>604238.3879666999</v>
      </c>
      <c r="J885" s="52">
        <v>20566.843751132714</v>
      </c>
      <c r="K885" s="52">
        <v>18078.012760249199</v>
      </c>
      <c r="L885" s="52">
        <v>21234.09</v>
      </c>
      <c r="M885" s="51" t="s">
        <v>6523</v>
      </c>
      <c r="N885" s="54" t="s">
        <v>6526</v>
      </c>
    </row>
    <row r="886" spans="1:14" s="51" customFormat="1" ht="16.5" customHeight="1" x14ac:dyDescent="0.25">
      <c r="A886" s="51" t="s">
        <v>2618</v>
      </c>
      <c r="B886" s="51" t="s">
        <v>2619</v>
      </c>
      <c r="C886" s="51">
        <v>2343</v>
      </c>
      <c r="D886" s="51" t="s">
        <v>2620</v>
      </c>
      <c r="E886" s="52">
        <v>843.26</v>
      </c>
      <c r="F886" s="52">
        <v>4205760.4391999999</v>
      </c>
      <c r="G886" s="52">
        <v>4348386.9151991894</v>
      </c>
      <c r="H886" s="53">
        <v>-3.2799858609788957E-2</v>
      </c>
      <c r="I886" s="52">
        <v>-142626.47599918954</v>
      </c>
      <c r="J886" s="52">
        <v>4987.5014102412069</v>
      </c>
      <c r="K886" s="52">
        <v>5156.6384213637421</v>
      </c>
      <c r="L886" s="52">
        <v>4986.03</v>
      </c>
      <c r="M886" s="51" t="s">
        <v>6521</v>
      </c>
      <c r="N886" s="54" t="s">
        <v>6522</v>
      </c>
    </row>
    <row r="887" spans="1:14" s="51" customFormat="1" ht="16.5" customHeight="1" x14ac:dyDescent="0.25">
      <c r="A887" s="51" t="s">
        <v>2621</v>
      </c>
      <c r="B887" s="51" t="s">
        <v>2622</v>
      </c>
      <c r="C887" s="51">
        <v>2344</v>
      </c>
      <c r="D887" s="51" t="s">
        <v>2623</v>
      </c>
      <c r="E887" s="52">
        <v>533.62999999999988</v>
      </c>
      <c r="F887" s="52">
        <v>3881567.5930000003</v>
      </c>
      <c r="G887" s="52">
        <v>3707728.6898698159</v>
      </c>
      <c r="H887" s="53">
        <v>4.6885551147564763E-2</v>
      </c>
      <c r="I887" s="52">
        <v>173838.90313018439</v>
      </c>
      <c r="J887" s="52">
        <v>7273.8931338193152</v>
      </c>
      <c r="K887" s="52">
        <v>6948.1263981969096</v>
      </c>
      <c r="L887" s="52">
        <v>7512.3</v>
      </c>
      <c r="M887" s="51" t="s">
        <v>6523</v>
      </c>
      <c r="N887" s="54" t="s">
        <v>6522</v>
      </c>
    </row>
    <row r="888" spans="1:14" s="51" customFormat="1" ht="16.5" customHeight="1" x14ac:dyDescent="0.25">
      <c r="A888" s="51" t="s">
        <v>2624</v>
      </c>
      <c r="B888" s="51" t="s">
        <v>2625</v>
      </c>
      <c r="C888" s="51">
        <v>2345</v>
      </c>
      <c r="D888" s="51" t="s">
        <v>2626</v>
      </c>
      <c r="E888" s="52">
        <v>486.41</v>
      </c>
      <c r="F888" s="52">
        <v>4528228.7230000002</v>
      </c>
      <c r="G888" s="52">
        <v>4593547.056940021</v>
      </c>
      <c r="H888" s="53">
        <v>-1.4219585242157606E-2</v>
      </c>
      <c r="I888" s="52">
        <v>-65318.333940020762</v>
      </c>
      <c r="J888" s="52">
        <v>9309.4893669949215</v>
      </c>
      <c r="K888" s="52">
        <v>9443.7759440390219</v>
      </c>
      <c r="L888" s="52">
        <v>9468.2999999999993</v>
      </c>
      <c r="M888" s="51" t="s">
        <v>6523</v>
      </c>
      <c r="N888" s="54" t="s">
        <v>6527</v>
      </c>
    </row>
    <row r="889" spans="1:14" s="51" customFormat="1" ht="16.5" customHeight="1" x14ac:dyDescent="0.25">
      <c r="A889" s="51" t="s">
        <v>2627</v>
      </c>
      <c r="B889" s="51" t="s">
        <v>2628</v>
      </c>
      <c r="C889" s="51">
        <v>2346</v>
      </c>
      <c r="D889" s="51" t="s">
        <v>2629</v>
      </c>
      <c r="E889" s="52">
        <v>213.76000000000002</v>
      </c>
      <c r="F889" s="52">
        <v>3458870.5734999999</v>
      </c>
      <c r="G889" s="52">
        <v>3071863.9289033078</v>
      </c>
      <c r="H889" s="53">
        <v>0.12598430580056919</v>
      </c>
      <c r="I889" s="52">
        <v>387006.64459669217</v>
      </c>
      <c r="J889" s="52">
        <v>16181.093626029189</v>
      </c>
      <c r="K889" s="52">
        <v>14370.620924884484</v>
      </c>
      <c r="L889" s="52">
        <v>16544.59</v>
      </c>
      <c r="M889" s="51" t="s">
        <v>6525</v>
      </c>
      <c r="N889" s="54" t="s">
        <v>6526</v>
      </c>
    </row>
    <row r="890" spans="1:14" s="51" customFormat="1" ht="16.5" customHeight="1" x14ac:dyDescent="0.25">
      <c r="A890" s="51" t="s">
        <v>2630</v>
      </c>
      <c r="B890" s="51" t="s">
        <v>2631</v>
      </c>
      <c r="C890" s="51">
        <v>2347</v>
      </c>
      <c r="D890" s="51" t="s">
        <v>2632</v>
      </c>
      <c r="E890" s="52">
        <v>11958.339999999998</v>
      </c>
      <c r="F890" s="52">
        <v>35918365.495374739</v>
      </c>
      <c r="G890" s="52">
        <v>40200777.390560031</v>
      </c>
      <c r="H890" s="53">
        <v>-0.10652559908433235</v>
      </c>
      <c r="I890" s="52">
        <v>-4282411.8951852918</v>
      </c>
      <c r="J890" s="52">
        <v>3003.6247083938692</v>
      </c>
      <c r="K890" s="52">
        <v>3361.7356079991068</v>
      </c>
      <c r="L890" s="52">
        <v>3008.28</v>
      </c>
      <c r="M890" s="51" t="s">
        <v>6524</v>
      </c>
      <c r="N890" s="54" t="s">
        <v>6522</v>
      </c>
    </row>
    <row r="891" spans="1:14" s="51" customFormat="1" ht="16.5" customHeight="1" x14ac:dyDescent="0.25">
      <c r="A891" s="51" t="s">
        <v>2633</v>
      </c>
      <c r="B891" s="51" t="s">
        <v>2634</v>
      </c>
      <c r="C891" s="51">
        <v>2348</v>
      </c>
      <c r="D891" s="51" t="s">
        <v>2635</v>
      </c>
      <c r="E891" s="52">
        <v>4878.87</v>
      </c>
      <c r="F891" s="52">
        <v>21266585.478109855</v>
      </c>
      <c r="G891" s="52">
        <v>23529972.923166864</v>
      </c>
      <c r="H891" s="53">
        <v>-9.6191672317163968E-2</v>
      </c>
      <c r="I891" s="52">
        <v>-2263387.4450570084</v>
      </c>
      <c r="J891" s="52">
        <v>4358.91619947034</v>
      </c>
      <c r="K891" s="52">
        <v>4822.8325253935573</v>
      </c>
      <c r="L891" s="52">
        <v>4367.43</v>
      </c>
      <c r="M891" s="51" t="s">
        <v>6524</v>
      </c>
      <c r="N891" s="54" t="s">
        <v>6522</v>
      </c>
    </row>
    <row r="892" spans="1:14" s="51" customFormat="1" ht="16.5" customHeight="1" x14ac:dyDescent="0.25">
      <c r="A892" s="51" t="s">
        <v>2636</v>
      </c>
      <c r="B892" s="51" t="s">
        <v>2637</v>
      </c>
      <c r="C892" s="51">
        <v>2349</v>
      </c>
      <c r="D892" s="51" t="s">
        <v>2638</v>
      </c>
      <c r="E892" s="52">
        <v>3207.84</v>
      </c>
      <c r="F892" s="52">
        <v>20433813.627412349</v>
      </c>
      <c r="G892" s="52">
        <v>22643676.100941017</v>
      </c>
      <c r="H892" s="53">
        <v>-9.7592920145895934E-2</v>
      </c>
      <c r="I892" s="52">
        <v>-2209862.4735286683</v>
      </c>
      <c r="J892" s="52">
        <v>6369.960355694906</v>
      </c>
      <c r="K892" s="52">
        <v>7058.8545878039477</v>
      </c>
      <c r="L892" s="52">
        <v>6636.74</v>
      </c>
      <c r="M892" s="51" t="s">
        <v>6521</v>
      </c>
      <c r="N892" s="54" t="s">
        <v>6522</v>
      </c>
    </row>
    <row r="893" spans="1:14" s="51" customFormat="1" ht="16.5" customHeight="1" x14ac:dyDescent="0.25">
      <c r="A893" s="51" t="s">
        <v>2639</v>
      </c>
      <c r="B893" s="51" t="s">
        <v>2640</v>
      </c>
      <c r="C893" s="51">
        <v>2350</v>
      </c>
      <c r="D893" s="51" t="s">
        <v>2641</v>
      </c>
      <c r="E893" s="52">
        <v>1244.0000000000002</v>
      </c>
      <c r="F893" s="52">
        <v>15276582.573001824</v>
      </c>
      <c r="G893" s="52">
        <v>15708002.645460077</v>
      </c>
      <c r="H893" s="53">
        <v>-2.7464985981711765E-2</v>
      </c>
      <c r="I893" s="52">
        <v>-431420.07245825231</v>
      </c>
      <c r="J893" s="52">
        <v>12280.211071544873</v>
      </c>
      <c r="K893" s="52">
        <v>12627.011772877873</v>
      </c>
      <c r="L893" s="52">
        <v>13727.77</v>
      </c>
      <c r="M893" s="51" t="s">
        <v>6521</v>
      </c>
      <c r="N893" s="54" t="s">
        <v>6527</v>
      </c>
    </row>
    <row r="894" spans="1:14" s="51" customFormat="1" ht="16.5" customHeight="1" x14ac:dyDescent="0.25">
      <c r="A894" s="51" t="s">
        <v>2642</v>
      </c>
      <c r="B894" s="51" t="s">
        <v>2643</v>
      </c>
      <c r="C894" s="51">
        <v>2351</v>
      </c>
      <c r="D894" s="51" t="s">
        <v>2644</v>
      </c>
      <c r="E894" s="52">
        <v>23239.7</v>
      </c>
      <c r="F894" s="52">
        <v>57313087.247877911</v>
      </c>
      <c r="G894" s="52">
        <v>59794474.57881394</v>
      </c>
      <c r="H894" s="53">
        <v>-4.1498605822940404E-2</v>
      </c>
      <c r="I894" s="52">
        <v>-2481387.3309360296</v>
      </c>
      <c r="J894" s="52">
        <v>2466.1715619340143</v>
      </c>
      <c r="K894" s="52">
        <v>2572.9452006185079</v>
      </c>
      <c r="L894" s="52">
        <v>2470.31</v>
      </c>
      <c r="M894" s="51" t="s">
        <v>6524</v>
      </c>
      <c r="N894" s="54" t="s">
        <v>6522</v>
      </c>
    </row>
    <row r="895" spans="1:14" s="51" customFormat="1" ht="16.5" customHeight="1" x14ac:dyDescent="0.25">
      <c r="A895" s="51" t="s">
        <v>2645</v>
      </c>
      <c r="B895" s="51" t="s">
        <v>2646</v>
      </c>
      <c r="C895" s="51">
        <v>2352</v>
      </c>
      <c r="D895" s="51" t="s">
        <v>2647</v>
      </c>
      <c r="E895" s="52">
        <v>3878.49</v>
      </c>
      <c r="F895" s="52">
        <v>15157769.949180532</v>
      </c>
      <c r="G895" s="52">
        <v>14701346.901430894</v>
      </c>
      <c r="H895" s="53">
        <v>3.1046342271211502E-2</v>
      </c>
      <c r="I895" s="52">
        <v>456423.04774963856</v>
      </c>
      <c r="J895" s="52">
        <v>3908.162699705435</v>
      </c>
      <c r="K895" s="52">
        <v>3790.4820952048076</v>
      </c>
      <c r="L895" s="52">
        <v>3912.31</v>
      </c>
      <c r="M895" s="51" t="s">
        <v>6523</v>
      </c>
      <c r="N895" s="54" t="s">
        <v>6522</v>
      </c>
    </row>
    <row r="896" spans="1:14" s="51" customFormat="1" ht="16.5" customHeight="1" x14ac:dyDescent="0.25">
      <c r="A896" s="51" t="s">
        <v>2648</v>
      </c>
      <c r="B896" s="51" t="s">
        <v>2649</v>
      </c>
      <c r="C896" s="51">
        <v>2353</v>
      </c>
      <c r="D896" s="51" t="s">
        <v>2650</v>
      </c>
      <c r="E896" s="52">
        <v>1118.98</v>
      </c>
      <c r="F896" s="52">
        <v>6776166.8801010828</v>
      </c>
      <c r="G896" s="52">
        <v>6654971.9666058868</v>
      </c>
      <c r="H896" s="53">
        <v>1.8211183173023393E-2</v>
      </c>
      <c r="I896" s="52">
        <v>121194.91349519603</v>
      </c>
      <c r="J896" s="52">
        <v>6055.6639797861289</v>
      </c>
      <c r="K896" s="52">
        <v>5947.355597603073</v>
      </c>
      <c r="L896" s="52">
        <v>6040.93</v>
      </c>
      <c r="M896" s="51" t="s">
        <v>6523</v>
      </c>
      <c r="N896" s="54" t="s">
        <v>6528</v>
      </c>
    </row>
    <row r="897" spans="1:14" s="51" customFormat="1" ht="16.5" customHeight="1" x14ac:dyDescent="0.25">
      <c r="A897" s="51" t="s">
        <v>2651</v>
      </c>
      <c r="B897" s="51" t="s">
        <v>2652</v>
      </c>
      <c r="C897" s="51">
        <v>2354</v>
      </c>
      <c r="D897" s="51" t="s">
        <v>2653</v>
      </c>
      <c r="E897" s="52">
        <v>408.27</v>
      </c>
      <c r="F897" s="52">
        <v>4063069.2297907695</v>
      </c>
      <c r="G897" s="52">
        <v>3439447.5783891408</v>
      </c>
      <c r="H897" s="53">
        <v>0.18131448065090172</v>
      </c>
      <c r="I897" s="52">
        <v>623621.65140162874</v>
      </c>
      <c r="J897" s="52">
        <v>9951.9171866430788</v>
      </c>
      <c r="K897" s="52">
        <v>8424.443575058518</v>
      </c>
      <c r="L897" s="52">
        <v>10328.44</v>
      </c>
      <c r="M897" s="51" t="s">
        <v>6524</v>
      </c>
      <c r="N897" s="54" t="s">
        <v>6530</v>
      </c>
    </row>
    <row r="898" spans="1:14" s="51" customFormat="1" ht="16.5" customHeight="1" x14ac:dyDescent="0.25">
      <c r="A898" s="51" t="s">
        <v>2654</v>
      </c>
      <c r="B898" s="51" t="s">
        <v>2655</v>
      </c>
      <c r="C898" s="51">
        <v>2355</v>
      </c>
      <c r="D898" s="51" t="s">
        <v>2656</v>
      </c>
      <c r="E898" s="52">
        <v>13513.78</v>
      </c>
      <c r="F898" s="52">
        <v>33234565.862894703</v>
      </c>
      <c r="G898" s="52">
        <v>30418042.306681681</v>
      </c>
      <c r="H898" s="53">
        <v>9.2593847027240717E-2</v>
      </c>
      <c r="I898" s="52">
        <v>2816523.5562130213</v>
      </c>
      <c r="J898" s="52">
        <v>2459.3093762733079</v>
      </c>
      <c r="K898" s="52">
        <v>2250.8907431289899</v>
      </c>
      <c r="L898" s="52">
        <v>2470.31</v>
      </c>
      <c r="M898" s="51" t="s">
        <v>6521</v>
      </c>
      <c r="N898" s="54" t="s">
        <v>6522</v>
      </c>
    </row>
    <row r="899" spans="1:14" s="51" customFormat="1" ht="16.5" customHeight="1" x14ac:dyDescent="0.25">
      <c r="A899" s="51" t="s">
        <v>2657</v>
      </c>
      <c r="B899" s="51" t="s">
        <v>2658</v>
      </c>
      <c r="C899" s="51">
        <v>2511</v>
      </c>
      <c r="D899" s="51" t="s">
        <v>2659</v>
      </c>
      <c r="E899" s="52">
        <v>2784.4600000000005</v>
      </c>
      <c r="F899" s="52">
        <v>4429964.4815999996</v>
      </c>
      <c r="G899" s="52">
        <v>4262110.3796148077</v>
      </c>
      <c r="H899" s="53">
        <v>3.9382861313967732E-2</v>
      </c>
      <c r="I899" s="52">
        <v>167854.10198519193</v>
      </c>
      <c r="J899" s="52">
        <v>1590.9599999999996</v>
      </c>
      <c r="K899" s="52">
        <v>1530.6775387740556</v>
      </c>
      <c r="L899" s="52">
        <v>1590.96</v>
      </c>
      <c r="M899" s="51" t="s">
        <v>6523</v>
      </c>
      <c r="N899" s="54" t="s">
        <v>6522</v>
      </c>
    </row>
    <row r="900" spans="1:14" s="51" customFormat="1" ht="16.5" customHeight="1" x14ac:dyDescent="0.25">
      <c r="A900" s="51" t="s">
        <v>2660</v>
      </c>
      <c r="B900" s="51" t="s">
        <v>2661</v>
      </c>
      <c r="C900" s="51">
        <v>2512</v>
      </c>
      <c r="D900" s="51" t="s">
        <v>2662</v>
      </c>
      <c r="E900" s="52">
        <v>7336.33</v>
      </c>
      <c r="F900" s="52">
        <v>7911131.4554999992</v>
      </c>
      <c r="G900" s="52">
        <v>8391443.7120504919</v>
      </c>
      <c r="H900" s="53">
        <v>-5.723833383530208E-2</v>
      </c>
      <c r="I900" s="52">
        <v>-480312.25655049272</v>
      </c>
      <c r="J900" s="52">
        <v>1078.3499999999999</v>
      </c>
      <c r="K900" s="52">
        <v>1143.8203723183788</v>
      </c>
      <c r="L900" s="52">
        <v>1078.3499999999999</v>
      </c>
      <c r="M900" s="51" t="s">
        <v>6524</v>
      </c>
      <c r="N900" s="54" t="s">
        <v>6522</v>
      </c>
    </row>
    <row r="901" spans="1:14" s="51" customFormat="1" ht="16.5" customHeight="1" x14ac:dyDescent="0.25">
      <c r="A901" s="51" t="s">
        <v>2663</v>
      </c>
      <c r="B901" s="51" t="s">
        <v>2664</v>
      </c>
      <c r="C901" s="51">
        <v>2513</v>
      </c>
      <c r="D901" s="51" t="s">
        <v>2665</v>
      </c>
      <c r="E901" s="52">
        <v>98.71</v>
      </c>
      <c r="F901" s="52">
        <v>85363.420899999997</v>
      </c>
      <c r="G901" s="52">
        <v>70788.388756345536</v>
      </c>
      <c r="H901" s="53">
        <v>0.20589580296596233</v>
      </c>
      <c r="I901" s="52">
        <v>14575.032143654462</v>
      </c>
      <c r="J901" s="52">
        <v>864.79000000000008</v>
      </c>
      <c r="K901" s="52">
        <v>717.13492813641517</v>
      </c>
      <c r="L901" s="52">
        <v>864.79</v>
      </c>
      <c r="M901" s="51" t="s">
        <v>6525</v>
      </c>
      <c r="N901" s="54" t="s">
        <v>6529</v>
      </c>
    </row>
    <row r="902" spans="1:14" s="51" customFormat="1" ht="16.5" customHeight="1" x14ac:dyDescent="0.25">
      <c r="A902" s="51" t="s">
        <v>2816</v>
      </c>
      <c r="B902" s="51" t="s">
        <v>2817</v>
      </c>
      <c r="C902" s="51">
        <v>2570</v>
      </c>
      <c r="D902" s="51" t="s">
        <v>2818</v>
      </c>
      <c r="E902" s="52">
        <v>3939.84</v>
      </c>
      <c r="F902" s="52">
        <v>10479805.981199998</v>
      </c>
      <c r="G902" s="52">
        <v>10634272.257902535</v>
      </c>
      <c r="H902" s="53">
        <v>-1.4525326506263703E-2</v>
      </c>
      <c r="I902" s="52">
        <v>-154466.27670253627</v>
      </c>
      <c r="J902" s="52">
        <v>2659.9572523757306</v>
      </c>
      <c r="K902" s="52">
        <v>2699.1634832639229</v>
      </c>
      <c r="L902" s="52">
        <v>2653.2</v>
      </c>
      <c r="M902" s="51" t="s">
        <v>6523</v>
      </c>
      <c r="N902" s="54" t="s">
        <v>6527</v>
      </c>
    </row>
    <row r="903" spans="1:14" s="51" customFormat="1" ht="16.5" customHeight="1" x14ac:dyDescent="0.25">
      <c r="A903" s="51" t="s">
        <v>2819</v>
      </c>
      <c r="B903" s="51" t="s">
        <v>2820</v>
      </c>
      <c r="C903" s="51">
        <v>2571</v>
      </c>
      <c r="D903" s="51" t="s">
        <v>2821</v>
      </c>
      <c r="E903" s="52">
        <v>1576.36</v>
      </c>
      <c r="F903" s="52">
        <v>6719356.4199999999</v>
      </c>
      <c r="G903" s="52">
        <v>5848407.922689097</v>
      </c>
      <c r="H903" s="53">
        <v>0.14892061375062915</v>
      </c>
      <c r="I903" s="52">
        <v>870948.49731090292</v>
      </c>
      <c r="J903" s="52">
        <v>4262.5773427389686</v>
      </c>
      <c r="K903" s="52">
        <v>3710.0712544654125</v>
      </c>
      <c r="L903" s="52">
        <v>4247.08</v>
      </c>
      <c r="M903" s="51" t="s">
        <v>6523</v>
      </c>
      <c r="N903" s="54" t="s">
        <v>6527</v>
      </c>
    </row>
    <row r="904" spans="1:14" s="51" customFormat="1" ht="16.5" customHeight="1" x14ac:dyDescent="0.25">
      <c r="A904" s="51" t="s">
        <v>2822</v>
      </c>
      <c r="B904" s="51" t="s">
        <v>2823</v>
      </c>
      <c r="C904" s="51">
        <v>2572</v>
      </c>
      <c r="D904" s="51" t="s">
        <v>2824</v>
      </c>
      <c r="E904" s="52">
        <v>506.72</v>
      </c>
      <c r="F904" s="52">
        <v>2804158.8320000004</v>
      </c>
      <c r="G904" s="52">
        <v>2609112.1379296519</v>
      </c>
      <c r="H904" s="53">
        <v>7.4755964389142449E-2</v>
      </c>
      <c r="I904" s="52">
        <v>195046.69407034852</v>
      </c>
      <c r="J904" s="52">
        <v>5533.9414903694351</v>
      </c>
      <c r="K904" s="52">
        <v>5149.0214278687472</v>
      </c>
      <c r="L904" s="52">
        <v>5905.8</v>
      </c>
      <c r="M904" s="51" t="s">
        <v>6525</v>
      </c>
      <c r="N904" s="54" t="s">
        <v>6522</v>
      </c>
    </row>
    <row r="905" spans="1:14" s="51" customFormat="1" ht="16.5" customHeight="1" x14ac:dyDescent="0.25">
      <c r="A905" s="51" t="s">
        <v>2666</v>
      </c>
      <c r="B905" s="51" t="s">
        <v>2667</v>
      </c>
      <c r="C905" s="51">
        <v>2514</v>
      </c>
      <c r="D905" s="51" t="s">
        <v>2668</v>
      </c>
      <c r="E905" s="52">
        <v>18563.2</v>
      </c>
      <c r="F905" s="52">
        <v>35056879.7469</v>
      </c>
      <c r="G905" s="52">
        <v>39413987.879969947</v>
      </c>
      <c r="H905" s="53">
        <v>-0.11054725409514354</v>
      </c>
      <c r="I905" s="52">
        <v>-4357108.1330699474</v>
      </c>
      <c r="J905" s="52">
        <v>1888.5148975877003</v>
      </c>
      <c r="K905" s="52">
        <v>2123.2324103586639</v>
      </c>
      <c r="L905" s="52">
        <v>1871.83</v>
      </c>
      <c r="M905" s="51" t="s">
        <v>6521</v>
      </c>
      <c r="N905" s="54" t="s">
        <v>6522</v>
      </c>
    </row>
    <row r="906" spans="1:14" s="51" customFormat="1" ht="16.5" customHeight="1" x14ac:dyDescent="0.25">
      <c r="A906" s="51" t="s">
        <v>2669</v>
      </c>
      <c r="B906" s="51" t="s">
        <v>2670</v>
      </c>
      <c r="C906" s="51">
        <v>2515</v>
      </c>
      <c r="D906" s="51" t="s">
        <v>2671</v>
      </c>
      <c r="E906" s="52">
        <v>14392.16</v>
      </c>
      <c r="F906" s="52">
        <v>48574698.426800005</v>
      </c>
      <c r="G906" s="52">
        <v>52167950.056242093</v>
      </c>
      <c r="H906" s="53">
        <v>-6.8878528398532368E-2</v>
      </c>
      <c r="I906" s="52">
        <v>-3593251.6294420883</v>
      </c>
      <c r="J906" s="52">
        <v>3375.0804901279589</v>
      </c>
      <c r="K906" s="52">
        <v>3624.7477832543618</v>
      </c>
      <c r="L906" s="52">
        <v>3356.92</v>
      </c>
      <c r="M906" s="51" t="s">
        <v>6521</v>
      </c>
      <c r="N906" s="54" t="s">
        <v>6522</v>
      </c>
    </row>
    <row r="907" spans="1:14" s="51" customFormat="1" ht="16.5" customHeight="1" x14ac:dyDescent="0.25">
      <c r="A907" s="51" t="s">
        <v>2672</v>
      </c>
      <c r="B907" s="51" t="s">
        <v>2673</v>
      </c>
      <c r="C907" s="51">
        <v>2516</v>
      </c>
      <c r="D907" s="51" t="s">
        <v>2674</v>
      </c>
      <c r="E907" s="52">
        <v>6718.0300000000007</v>
      </c>
      <c r="F907" s="52">
        <v>31301152.605699997</v>
      </c>
      <c r="G907" s="52">
        <v>36857263.718003348</v>
      </c>
      <c r="H907" s="53">
        <v>-0.15074670639723597</v>
      </c>
      <c r="I907" s="52">
        <v>-5556111.1123033501</v>
      </c>
      <c r="J907" s="52">
        <v>4659.2755027441071</v>
      </c>
      <c r="K907" s="52">
        <v>5486.3202036911634</v>
      </c>
      <c r="L907" s="52">
        <v>4600.59</v>
      </c>
      <c r="M907" s="51" t="s">
        <v>6521</v>
      </c>
      <c r="N907" s="54" t="s">
        <v>6522</v>
      </c>
    </row>
    <row r="908" spans="1:14" s="51" customFormat="1" ht="16.5" customHeight="1" x14ac:dyDescent="0.25">
      <c r="A908" s="51" t="s">
        <v>2675</v>
      </c>
      <c r="B908" s="51" t="s">
        <v>2676</v>
      </c>
      <c r="C908" s="51">
        <v>2517</v>
      </c>
      <c r="D908" s="51" t="s">
        <v>2677</v>
      </c>
      <c r="E908" s="52">
        <v>4164.79</v>
      </c>
      <c r="F908" s="52">
        <v>27145396.885000005</v>
      </c>
      <c r="G908" s="52">
        <v>30045273.396897048</v>
      </c>
      <c r="H908" s="53">
        <v>-9.6516895472701147E-2</v>
      </c>
      <c r="I908" s="52">
        <v>-2899876.5118970424</v>
      </c>
      <c r="J908" s="52">
        <v>6517.8308834298978</v>
      </c>
      <c r="K908" s="52">
        <v>7214.1148525848957</v>
      </c>
      <c r="L908" s="52">
        <v>6288.6</v>
      </c>
      <c r="M908" s="51" t="s">
        <v>6521</v>
      </c>
      <c r="N908" s="54" t="s">
        <v>6522</v>
      </c>
    </row>
    <row r="909" spans="1:14" s="51" customFormat="1" ht="16.5" customHeight="1" x14ac:dyDescent="0.25">
      <c r="A909" s="51" t="s">
        <v>2678</v>
      </c>
      <c r="B909" s="51" t="s">
        <v>2679</v>
      </c>
      <c r="C909" s="51">
        <v>2518</v>
      </c>
      <c r="D909" s="51" t="s">
        <v>2680</v>
      </c>
      <c r="E909" s="52">
        <v>10610.719999999998</v>
      </c>
      <c r="F909" s="52">
        <v>6843065.5423999997</v>
      </c>
      <c r="G909" s="52">
        <v>7124179.5144982282</v>
      </c>
      <c r="H909" s="53">
        <v>-3.9459136525987426E-2</v>
      </c>
      <c r="I909" s="52">
        <v>-281113.97209822852</v>
      </c>
      <c r="J909" s="52">
        <v>644.92000000000007</v>
      </c>
      <c r="K909" s="52">
        <v>671.41339272907305</v>
      </c>
      <c r="L909" s="52">
        <v>644.91999999999996</v>
      </c>
      <c r="M909" s="51" t="s">
        <v>6521</v>
      </c>
      <c r="N909" s="54" t="s">
        <v>6522</v>
      </c>
    </row>
    <row r="910" spans="1:14" s="51" customFormat="1" ht="16.5" customHeight="1" x14ac:dyDescent="0.25">
      <c r="A910" s="51" t="s">
        <v>2681</v>
      </c>
      <c r="B910" s="51" t="s">
        <v>2682</v>
      </c>
      <c r="C910" s="51">
        <v>2519</v>
      </c>
      <c r="D910" s="51" t="s">
        <v>2683</v>
      </c>
      <c r="E910" s="52">
        <v>6556.4</v>
      </c>
      <c r="F910" s="52">
        <v>10468085.531100001</v>
      </c>
      <c r="G910" s="52">
        <v>10289615.75454306</v>
      </c>
      <c r="H910" s="53">
        <v>1.7344649286650249E-2</v>
      </c>
      <c r="I910" s="52">
        <v>178469.77655694075</v>
      </c>
      <c r="J910" s="52">
        <v>1596.6209400128121</v>
      </c>
      <c r="K910" s="52">
        <v>1569.4002432040543</v>
      </c>
      <c r="L910" s="52">
        <v>1565.4</v>
      </c>
      <c r="M910" s="51" t="s">
        <v>6521</v>
      </c>
      <c r="N910" s="54" t="s">
        <v>6522</v>
      </c>
    </row>
    <row r="911" spans="1:14" s="51" customFormat="1" ht="16.5" customHeight="1" x14ac:dyDescent="0.25">
      <c r="A911" s="51" t="s">
        <v>2684</v>
      </c>
      <c r="B911" s="51" t="s">
        <v>2685</v>
      </c>
      <c r="C911" s="51">
        <v>2520</v>
      </c>
      <c r="D911" s="51" t="s">
        <v>2686</v>
      </c>
      <c r="E911" s="52">
        <v>5752.9000000000015</v>
      </c>
      <c r="F911" s="52">
        <v>23845326.566399999</v>
      </c>
      <c r="G911" s="52">
        <v>21014312.817602918</v>
      </c>
      <c r="H911" s="53">
        <v>0.13471835949951427</v>
      </c>
      <c r="I911" s="52">
        <v>2831013.7487970814</v>
      </c>
      <c r="J911" s="52">
        <v>4144.9228330754913</v>
      </c>
      <c r="K911" s="52">
        <v>3652.8208064807163</v>
      </c>
      <c r="L911" s="52">
        <v>4126.68</v>
      </c>
      <c r="M911" s="51" t="s">
        <v>6521</v>
      </c>
      <c r="N911" s="54" t="s">
        <v>6522</v>
      </c>
    </row>
    <row r="912" spans="1:14" s="51" customFormat="1" ht="16.5" customHeight="1" x14ac:dyDescent="0.25">
      <c r="A912" s="51" t="s">
        <v>2687</v>
      </c>
      <c r="B912" s="51" t="s">
        <v>2688</v>
      </c>
      <c r="C912" s="51">
        <v>2521</v>
      </c>
      <c r="D912" s="51" t="s">
        <v>2689</v>
      </c>
      <c r="E912" s="52">
        <v>3613.0299999999997</v>
      </c>
      <c r="F912" s="52">
        <v>21708536.577299997</v>
      </c>
      <c r="G912" s="52">
        <v>20624823.949769057</v>
      </c>
      <c r="H912" s="53">
        <v>5.2544091051166308E-2</v>
      </c>
      <c r="I912" s="52">
        <v>1083712.6275309399</v>
      </c>
      <c r="J912" s="52">
        <v>6008.4019721120494</v>
      </c>
      <c r="K912" s="52">
        <v>5708.4563232990204</v>
      </c>
      <c r="L912" s="52">
        <v>5953.87</v>
      </c>
      <c r="M912" s="51" t="s">
        <v>6521</v>
      </c>
      <c r="N912" s="54" t="s">
        <v>6522</v>
      </c>
    </row>
    <row r="913" spans="1:14" s="51" customFormat="1" ht="16.5" customHeight="1" x14ac:dyDescent="0.25">
      <c r="A913" s="51" t="s">
        <v>2690</v>
      </c>
      <c r="B913" s="51" t="s">
        <v>2691</v>
      </c>
      <c r="C913" s="51">
        <v>2522</v>
      </c>
      <c r="D913" s="51" t="s">
        <v>2692</v>
      </c>
      <c r="E913" s="52">
        <v>1290.6699999999998</v>
      </c>
      <c r="F913" s="52">
        <v>10489525.5382</v>
      </c>
      <c r="G913" s="52">
        <v>11547523.355459651</v>
      </c>
      <c r="H913" s="53">
        <v>-9.1621188777196161E-2</v>
      </c>
      <c r="I913" s="52">
        <v>-1057997.8172596507</v>
      </c>
      <c r="J913" s="52">
        <v>8127.1940451083556</v>
      </c>
      <c r="K913" s="52">
        <v>8946.9216418291689</v>
      </c>
      <c r="L913" s="52">
        <v>7931.5</v>
      </c>
      <c r="M913" s="51" t="s">
        <v>6524</v>
      </c>
      <c r="N913" s="54" t="s">
        <v>6522</v>
      </c>
    </row>
    <row r="914" spans="1:14" s="51" customFormat="1" ht="16.5" customHeight="1" x14ac:dyDescent="0.25">
      <c r="A914" s="51" t="s">
        <v>2693</v>
      </c>
      <c r="B914" s="51" t="s">
        <v>2694</v>
      </c>
      <c r="C914" s="51">
        <v>2523</v>
      </c>
      <c r="D914" s="51" t="s">
        <v>2695</v>
      </c>
      <c r="E914" s="52">
        <v>3010.37</v>
      </c>
      <c r="F914" s="52">
        <v>1980943.8748000003</v>
      </c>
      <c r="G914" s="52">
        <v>2159655.8620892661</v>
      </c>
      <c r="H914" s="53">
        <v>-8.2750215173809427E-2</v>
      </c>
      <c r="I914" s="52">
        <v>-178711.98728926573</v>
      </c>
      <c r="J914" s="52">
        <v>658.04000000000019</v>
      </c>
      <c r="K914" s="52">
        <v>717.40545583741073</v>
      </c>
      <c r="L914" s="52">
        <v>658.04</v>
      </c>
      <c r="M914" s="51" t="s">
        <v>6521</v>
      </c>
      <c r="N914" s="54" t="s">
        <v>6527</v>
      </c>
    </row>
    <row r="915" spans="1:14" s="51" customFormat="1" ht="16.5" customHeight="1" x14ac:dyDescent="0.25">
      <c r="A915" s="51" t="s">
        <v>2696</v>
      </c>
      <c r="B915" s="51" t="s">
        <v>2697</v>
      </c>
      <c r="C915" s="51">
        <v>2524</v>
      </c>
      <c r="D915" s="51" t="s">
        <v>2698</v>
      </c>
      <c r="E915" s="52">
        <v>6591.17</v>
      </c>
      <c r="F915" s="52">
        <v>17604890.305500001</v>
      </c>
      <c r="G915" s="52">
        <v>14684230.258666888</v>
      </c>
      <c r="H915" s="53">
        <v>0.1988977287460667</v>
      </c>
      <c r="I915" s="52">
        <v>2920660.0468331128</v>
      </c>
      <c r="J915" s="52">
        <v>2670.981070963122</v>
      </c>
      <c r="K915" s="52">
        <v>2227.8639844924173</v>
      </c>
      <c r="L915" s="52">
        <v>2652.03</v>
      </c>
      <c r="M915" s="51" t="s">
        <v>6523</v>
      </c>
      <c r="N915" s="54" t="s">
        <v>6522</v>
      </c>
    </row>
    <row r="916" spans="1:14" s="51" customFormat="1" ht="16.5" customHeight="1" x14ac:dyDescent="0.25">
      <c r="A916" s="51" t="s">
        <v>2699</v>
      </c>
      <c r="B916" s="51" t="s">
        <v>2700</v>
      </c>
      <c r="C916" s="51">
        <v>2525</v>
      </c>
      <c r="D916" s="51" t="s">
        <v>2701</v>
      </c>
      <c r="E916" s="52">
        <v>5848.19</v>
      </c>
      <c r="F916" s="52">
        <v>25904216.245200004</v>
      </c>
      <c r="G916" s="52">
        <v>23522239.877968784</v>
      </c>
      <c r="H916" s="53">
        <v>0.10126486166235416</v>
      </c>
      <c r="I916" s="52">
        <v>2381976.36723122</v>
      </c>
      <c r="J916" s="52">
        <v>4429.4416298376091</v>
      </c>
      <c r="K916" s="52">
        <v>4022.1401626774755</v>
      </c>
      <c r="L916" s="52">
        <v>4415.5200000000004</v>
      </c>
      <c r="M916" s="51" t="s">
        <v>6521</v>
      </c>
      <c r="N916" s="54" t="s">
        <v>6522</v>
      </c>
    </row>
    <row r="917" spans="1:14" s="51" customFormat="1" ht="16.5" customHeight="1" x14ac:dyDescent="0.25">
      <c r="A917" s="51" t="s">
        <v>2702</v>
      </c>
      <c r="B917" s="51" t="s">
        <v>2703</v>
      </c>
      <c r="C917" s="51">
        <v>2526</v>
      </c>
      <c r="D917" s="51" t="s">
        <v>2704</v>
      </c>
      <c r="E917" s="52">
        <v>9018.5300000000007</v>
      </c>
      <c r="F917" s="52">
        <v>58466037.053399995</v>
      </c>
      <c r="G917" s="52">
        <v>54118651.482393138</v>
      </c>
      <c r="H917" s="53">
        <v>8.033063374502647E-2</v>
      </c>
      <c r="I917" s="52">
        <v>4347385.5710068569</v>
      </c>
      <c r="J917" s="52">
        <v>6482.8788121123944</v>
      </c>
      <c r="K917" s="52">
        <v>6000.8284590053072</v>
      </c>
      <c r="L917" s="52">
        <v>6434.55</v>
      </c>
      <c r="M917" s="51" t="s">
        <v>6521</v>
      </c>
      <c r="N917" s="54" t="s">
        <v>6522</v>
      </c>
    </row>
    <row r="918" spans="1:14" s="51" customFormat="1" ht="16.5" customHeight="1" x14ac:dyDescent="0.25">
      <c r="A918" s="51" t="s">
        <v>2705</v>
      </c>
      <c r="B918" s="51" t="s">
        <v>2706</v>
      </c>
      <c r="C918" s="51">
        <v>2527</v>
      </c>
      <c r="D918" s="51" t="s">
        <v>2707</v>
      </c>
      <c r="E918" s="52">
        <v>2001.8200000000002</v>
      </c>
      <c r="F918" s="52">
        <v>18295006.252300002</v>
      </c>
      <c r="G918" s="52">
        <v>17964345.21308089</v>
      </c>
      <c r="H918" s="53">
        <v>1.840651776043245E-2</v>
      </c>
      <c r="I918" s="52">
        <v>330661.0392191112</v>
      </c>
      <c r="J918" s="52">
        <v>9139.1864664655168</v>
      </c>
      <c r="K918" s="52">
        <v>8974.0062608430781</v>
      </c>
      <c r="L918" s="52">
        <v>9311.75</v>
      </c>
      <c r="M918" s="51" t="s">
        <v>6521</v>
      </c>
      <c r="N918" s="54" t="s">
        <v>6522</v>
      </c>
    </row>
    <row r="919" spans="1:14" s="51" customFormat="1" ht="16.5" customHeight="1" x14ac:dyDescent="0.25">
      <c r="A919" s="51" t="s">
        <v>2708</v>
      </c>
      <c r="B919" s="51" t="s">
        <v>2709</v>
      </c>
      <c r="C919" s="51">
        <v>2528</v>
      </c>
      <c r="D919" s="51" t="s">
        <v>2710</v>
      </c>
      <c r="E919" s="52">
        <v>8371.2999999999993</v>
      </c>
      <c r="F919" s="52">
        <v>6098408.3370000003</v>
      </c>
      <c r="G919" s="52">
        <v>5980899.0932692885</v>
      </c>
      <c r="H919" s="53">
        <v>1.9647421215140293E-2</v>
      </c>
      <c r="I919" s="52">
        <v>117509.24373071175</v>
      </c>
      <c r="J919" s="52">
        <v>728.49000000000012</v>
      </c>
      <c r="K919" s="52">
        <v>714.45284403489177</v>
      </c>
      <c r="L919" s="52">
        <v>728.49</v>
      </c>
      <c r="M919" s="51" t="s">
        <v>6523</v>
      </c>
      <c r="N919" s="54" t="s">
        <v>6522</v>
      </c>
    </row>
    <row r="920" spans="1:14" s="51" customFormat="1" ht="16.5" customHeight="1" x14ac:dyDescent="0.25">
      <c r="A920" s="51" t="s">
        <v>2711</v>
      </c>
      <c r="B920" s="51" t="s">
        <v>2712</v>
      </c>
      <c r="C920" s="51">
        <v>2529</v>
      </c>
      <c r="D920" s="51" t="s">
        <v>2713</v>
      </c>
      <c r="E920" s="52">
        <v>2163.29</v>
      </c>
      <c r="F920" s="52">
        <v>5421208.9620000003</v>
      </c>
      <c r="G920" s="52">
        <v>4881173.7746972833</v>
      </c>
      <c r="H920" s="53">
        <v>0.11063633712491794</v>
      </c>
      <c r="I920" s="52">
        <v>540035.18730271701</v>
      </c>
      <c r="J920" s="52">
        <v>2506.0019516569673</v>
      </c>
      <c r="K920" s="52">
        <v>2256.365893938068</v>
      </c>
      <c r="L920" s="52">
        <v>2488.8000000000002</v>
      </c>
      <c r="M920" s="51" t="s">
        <v>6521</v>
      </c>
      <c r="N920" s="54" t="s">
        <v>6522</v>
      </c>
    </row>
    <row r="921" spans="1:14" s="51" customFormat="1" ht="16.5" customHeight="1" x14ac:dyDescent="0.25">
      <c r="A921" s="51" t="s">
        <v>2714</v>
      </c>
      <c r="B921" s="51" t="s">
        <v>2715</v>
      </c>
      <c r="C921" s="51">
        <v>2530</v>
      </c>
      <c r="D921" s="51" t="s">
        <v>2716</v>
      </c>
      <c r="E921" s="52">
        <v>6460.09</v>
      </c>
      <c r="F921" s="52">
        <v>26486099.406399999</v>
      </c>
      <c r="G921" s="52">
        <v>26985897.193555884</v>
      </c>
      <c r="H921" s="53">
        <v>-1.8520703001686178E-2</v>
      </c>
      <c r="I921" s="52">
        <v>-499797.78715588525</v>
      </c>
      <c r="J921" s="52">
        <v>4099.9582678259894</v>
      </c>
      <c r="K921" s="52">
        <v>4177.3252684646632</v>
      </c>
      <c r="L921" s="52">
        <v>4368.58</v>
      </c>
      <c r="M921" s="51" t="s">
        <v>6521</v>
      </c>
      <c r="N921" s="54" t="s">
        <v>6522</v>
      </c>
    </row>
    <row r="922" spans="1:14" s="51" customFormat="1" ht="16.5" customHeight="1" x14ac:dyDescent="0.25">
      <c r="A922" s="51" t="s">
        <v>2717</v>
      </c>
      <c r="B922" s="51" t="s">
        <v>2718</v>
      </c>
      <c r="C922" s="51">
        <v>2531</v>
      </c>
      <c r="D922" s="51" t="s">
        <v>2719</v>
      </c>
      <c r="E922" s="52">
        <v>5789.85</v>
      </c>
      <c r="F922" s="52">
        <v>36365335.859000005</v>
      </c>
      <c r="G922" s="52">
        <v>35226605.864484265</v>
      </c>
      <c r="H922" s="53">
        <v>3.2325850491994546E-2</v>
      </c>
      <c r="I922" s="52">
        <v>1138729.9945157394</v>
      </c>
      <c r="J922" s="52">
        <v>6280.8770277295616</v>
      </c>
      <c r="K922" s="52">
        <v>6084.2000854053667</v>
      </c>
      <c r="L922" s="52">
        <v>6306.73</v>
      </c>
      <c r="M922" s="51" t="s">
        <v>6521</v>
      </c>
      <c r="N922" s="54" t="s">
        <v>6522</v>
      </c>
    </row>
    <row r="923" spans="1:14" s="51" customFormat="1" ht="16.5" customHeight="1" x14ac:dyDescent="0.25">
      <c r="A923" s="51" t="s">
        <v>2720</v>
      </c>
      <c r="B923" s="51" t="s">
        <v>2721</v>
      </c>
      <c r="C923" s="51">
        <v>2532</v>
      </c>
      <c r="D923" s="51" t="s">
        <v>2722</v>
      </c>
      <c r="E923" s="52">
        <v>1669.45</v>
      </c>
      <c r="F923" s="52">
        <v>14542396.0425</v>
      </c>
      <c r="G923" s="52">
        <v>15726028.774101056</v>
      </c>
      <c r="H923" s="53">
        <v>-7.5265837841423822E-2</v>
      </c>
      <c r="I923" s="52">
        <v>-1183632.7316010557</v>
      </c>
      <c r="J923" s="52">
        <v>8710.8904384677589</v>
      </c>
      <c r="K923" s="52">
        <v>9419.8860547492022</v>
      </c>
      <c r="L923" s="52">
        <v>8566.65</v>
      </c>
      <c r="M923" s="51" t="s">
        <v>6524</v>
      </c>
      <c r="N923" s="54" t="s">
        <v>6522</v>
      </c>
    </row>
    <row r="924" spans="1:14" s="51" customFormat="1" ht="16.5" customHeight="1" x14ac:dyDescent="0.25">
      <c r="A924" s="51" t="s">
        <v>2723</v>
      </c>
      <c r="B924" s="51" t="s">
        <v>2724</v>
      </c>
      <c r="C924" s="51">
        <v>2533</v>
      </c>
      <c r="D924" s="51" t="s">
        <v>2725</v>
      </c>
      <c r="E924" s="52">
        <v>3270.06</v>
      </c>
      <c r="F924" s="52">
        <v>1768415.7474</v>
      </c>
      <c r="G924" s="52">
        <v>2144848.939119759</v>
      </c>
      <c r="H924" s="53">
        <v>-0.1755056894003203</v>
      </c>
      <c r="I924" s="52">
        <v>-376433.19171975902</v>
      </c>
      <c r="J924" s="52">
        <v>540.79</v>
      </c>
      <c r="K924" s="52">
        <v>655.90507180900624</v>
      </c>
      <c r="L924" s="52">
        <v>540.79</v>
      </c>
      <c r="M924" s="51" t="s">
        <v>6521</v>
      </c>
      <c r="N924" s="54" t="s">
        <v>6522</v>
      </c>
    </row>
    <row r="925" spans="1:14" s="51" customFormat="1" ht="16.5" customHeight="1" x14ac:dyDescent="0.25">
      <c r="A925" s="51" t="s">
        <v>2726</v>
      </c>
      <c r="B925" s="51" t="s">
        <v>2727</v>
      </c>
      <c r="C925" s="51">
        <v>2534</v>
      </c>
      <c r="D925" s="51" t="s">
        <v>2728</v>
      </c>
      <c r="E925" s="52">
        <v>1894.88</v>
      </c>
      <c r="F925" s="52">
        <v>2579056.2047999999</v>
      </c>
      <c r="G925" s="52">
        <v>2485253.6541724275</v>
      </c>
      <c r="H925" s="53">
        <v>3.7743652632836744E-2</v>
      </c>
      <c r="I925" s="52">
        <v>93802.550627572462</v>
      </c>
      <c r="J925" s="52">
        <v>1361.0657164569786</v>
      </c>
      <c r="K925" s="52">
        <v>1311.5625549757385</v>
      </c>
      <c r="L925" s="52">
        <v>1343.26</v>
      </c>
      <c r="M925" s="51" t="s">
        <v>6521</v>
      </c>
      <c r="N925" s="54" t="s">
        <v>6522</v>
      </c>
    </row>
    <row r="926" spans="1:14" s="51" customFormat="1" ht="16.5" customHeight="1" x14ac:dyDescent="0.25">
      <c r="A926" s="51" t="s">
        <v>2729</v>
      </c>
      <c r="B926" s="51" t="s">
        <v>2730</v>
      </c>
      <c r="C926" s="51">
        <v>2535</v>
      </c>
      <c r="D926" s="51" t="s">
        <v>2731</v>
      </c>
      <c r="E926" s="52">
        <v>1305.1599999999999</v>
      </c>
      <c r="F926" s="52">
        <v>5275484.9450000003</v>
      </c>
      <c r="G926" s="52">
        <v>5196139.7354215998</v>
      </c>
      <c r="H926" s="53">
        <v>1.5270029987360045E-2</v>
      </c>
      <c r="I926" s="52">
        <v>79345.209578400478</v>
      </c>
      <c r="J926" s="52">
        <v>4042.0216257010643</v>
      </c>
      <c r="K926" s="52">
        <v>3981.2281524269824</v>
      </c>
      <c r="L926" s="52">
        <v>4019.91</v>
      </c>
      <c r="M926" s="51" t="s">
        <v>6521</v>
      </c>
      <c r="N926" s="54" t="s">
        <v>6522</v>
      </c>
    </row>
    <row r="927" spans="1:14" s="51" customFormat="1" ht="16.5" customHeight="1" x14ac:dyDescent="0.25">
      <c r="A927" s="51" t="s">
        <v>2732</v>
      </c>
      <c r="B927" s="51" t="s">
        <v>2733</v>
      </c>
      <c r="C927" s="51">
        <v>2536</v>
      </c>
      <c r="D927" s="51" t="s">
        <v>2734</v>
      </c>
      <c r="E927" s="52">
        <v>857.87</v>
      </c>
      <c r="F927" s="52">
        <v>5283722.0447000014</v>
      </c>
      <c r="G927" s="52">
        <v>5551293.0263236389</v>
      </c>
      <c r="H927" s="53">
        <v>-4.8199758210356491E-2</v>
      </c>
      <c r="I927" s="52">
        <v>-267570.98162363749</v>
      </c>
      <c r="J927" s="52">
        <v>6159.1174008882481</v>
      </c>
      <c r="K927" s="52">
        <v>6471.018949635305</v>
      </c>
      <c r="L927" s="52">
        <v>6235.71</v>
      </c>
      <c r="M927" s="51" t="s">
        <v>6521</v>
      </c>
      <c r="N927" s="54" t="s">
        <v>6528</v>
      </c>
    </row>
    <row r="928" spans="1:14" s="51" customFormat="1" ht="16.5" customHeight="1" x14ac:dyDescent="0.25">
      <c r="A928" s="51" t="s">
        <v>2735</v>
      </c>
      <c r="B928" s="51" t="s">
        <v>2736</v>
      </c>
      <c r="C928" s="51">
        <v>2537</v>
      </c>
      <c r="D928" s="51" t="s">
        <v>2737</v>
      </c>
      <c r="E928" s="52">
        <v>224.74</v>
      </c>
      <c r="F928" s="52">
        <v>1872006.2106999999</v>
      </c>
      <c r="G928" s="52">
        <v>2370291.6091508223</v>
      </c>
      <c r="H928" s="53">
        <v>-0.2102211375710592</v>
      </c>
      <c r="I928" s="52">
        <v>-498285.39845082234</v>
      </c>
      <c r="J928" s="52">
        <v>8329.6529798878692</v>
      </c>
      <c r="K928" s="52">
        <v>10546.81680675813</v>
      </c>
      <c r="L928" s="52">
        <v>8329.5</v>
      </c>
      <c r="M928" s="51" t="s">
        <v>6523</v>
      </c>
      <c r="N928" s="54" t="s">
        <v>6522</v>
      </c>
    </row>
    <row r="929" spans="1:14" s="51" customFormat="1" ht="16.5" customHeight="1" x14ac:dyDescent="0.25">
      <c r="A929" s="51" t="s">
        <v>2738</v>
      </c>
      <c r="B929" s="51" t="s">
        <v>2739</v>
      </c>
      <c r="C929" s="51">
        <v>2538</v>
      </c>
      <c r="D929" s="51" t="s">
        <v>2740</v>
      </c>
      <c r="E929" s="52">
        <v>2527.7799999999997</v>
      </c>
      <c r="F929" s="52">
        <v>1594675.2908000001</v>
      </c>
      <c r="G929" s="52">
        <v>1745982.9910255587</v>
      </c>
      <c r="H929" s="53">
        <v>-8.6660466340902409E-2</v>
      </c>
      <c r="I929" s="52">
        <v>-151307.7002255586</v>
      </c>
      <c r="J929" s="52">
        <v>630.86000000000013</v>
      </c>
      <c r="K929" s="52">
        <v>690.71793867565964</v>
      </c>
      <c r="L929" s="52">
        <v>630.86</v>
      </c>
      <c r="M929" s="51" t="s">
        <v>6525</v>
      </c>
      <c r="N929" s="54" t="s">
        <v>6522</v>
      </c>
    </row>
    <row r="930" spans="1:14" s="51" customFormat="1" ht="16.5" customHeight="1" x14ac:dyDescent="0.25">
      <c r="A930" s="51" t="s">
        <v>2741</v>
      </c>
      <c r="B930" s="51" t="s">
        <v>2742</v>
      </c>
      <c r="C930" s="51">
        <v>2539</v>
      </c>
      <c r="D930" s="51" t="s">
        <v>2743</v>
      </c>
      <c r="E930" s="52">
        <v>742.83999999999992</v>
      </c>
      <c r="F930" s="52">
        <v>716290.3391000001</v>
      </c>
      <c r="G930" s="52">
        <v>830537.18834837561</v>
      </c>
      <c r="H930" s="53">
        <v>-0.1375577768836207</v>
      </c>
      <c r="I930" s="52">
        <v>-114246.84924837551</v>
      </c>
      <c r="J930" s="52">
        <v>964.25924707877903</v>
      </c>
      <c r="K930" s="52">
        <v>1118.0566317758544</v>
      </c>
      <c r="L930" s="52">
        <v>910.78</v>
      </c>
      <c r="M930" s="51" t="s">
        <v>6521</v>
      </c>
      <c r="N930" s="54" t="s">
        <v>6527</v>
      </c>
    </row>
    <row r="931" spans="1:14" s="51" customFormat="1" ht="16.5" customHeight="1" x14ac:dyDescent="0.25">
      <c r="A931" s="51" t="s">
        <v>2744</v>
      </c>
      <c r="B931" s="51" t="s">
        <v>2745</v>
      </c>
      <c r="C931" s="51">
        <v>2540</v>
      </c>
      <c r="D931" s="51" t="s">
        <v>2746</v>
      </c>
      <c r="E931" s="52">
        <v>169.06</v>
      </c>
      <c r="F931" s="52">
        <v>602139.58459999994</v>
      </c>
      <c r="G931" s="52">
        <v>656888.76436954434</v>
      </c>
      <c r="H931" s="53">
        <v>-8.3346196097737302E-2</v>
      </c>
      <c r="I931" s="52">
        <v>-54749.179769544397</v>
      </c>
      <c r="J931" s="52">
        <v>3561.6916159943212</v>
      </c>
      <c r="K931" s="52">
        <v>3885.5362851623349</v>
      </c>
      <c r="L931" s="52">
        <v>3537.57</v>
      </c>
      <c r="M931" s="51" t="s">
        <v>6524</v>
      </c>
      <c r="N931" s="54" t="s">
        <v>6522</v>
      </c>
    </row>
    <row r="932" spans="1:14" s="51" customFormat="1" ht="16.5" customHeight="1" x14ac:dyDescent="0.25">
      <c r="A932" s="51" t="s">
        <v>2747</v>
      </c>
      <c r="B932" s="51" t="s">
        <v>2748</v>
      </c>
      <c r="C932" s="51">
        <v>2543</v>
      </c>
      <c r="D932" s="51" t="s">
        <v>2749</v>
      </c>
      <c r="E932" s="52">
        <v>1271.7900000000002</v>
      </c>
      <c r="F932" s="52">
        <v>760899.23910000001</v>
      </c>
      <c r="G932" s="52">
        <v>804545.28180221049</v>
      </c>
      <c r="H932" s="53">
        <v>-5.4249330260742745E-2</v>
      </c>
      <c r="I932" s="52">
        <v>-43646.042702210485</v>
      </c>
      <c r="J932" s="52">
        <v>598.29</v>
      </c>
      <c r="K932" s="52">
        <v>632.60859245803977</v>
      </c>
      <c r="L932" s="52">
        <v>598.29</v>
      </c>
      <c r="M932" s="51" t="s">
        <v>6521</v>
      </c>
      <c r="N932" s="54" t="s">
        <v>6522</v>
      </c>
    </row>
    <row r="933" spans="1:14" s="51" customFormat="1" ht="16.5" customHeight="1" x14ac:dyDescent="0.25">
      <c r="A933" s="51" t="s">
        <v>2750</v>
      </c>
      <c r="B933" s="51" t="s">
        <v>2751</v>
      </c>
      <c r="C933" s="51">
        <v>2544</v>
      </c>
      <c r="D933" s="51" t="s">
        <v>2752</v>
      </c>
      <c r="E933" s="52">
        <v>8362.36</v>
      </c>
      <c r="F933" s="52">
        <v>21086750.969899997</v>
      </c>
      <c r="G933" s="52">
        <v>21726925.453930769</v>
      </c>
      <c r="H933" s="53">
        <v>-2.9464568532173718E-2</v>
      </c>
      <c r="I933" s="52">
        <v>-640174.484030772</v>
      </c>
      <c r="J933" s="52">
        <v>2521.6267859671188</v>
      </c>
      <c r="K933" s="52">
        <v>2598.1810701680824</v>
      </c>
      <c r="L933" s="52">
        <v>2517.2399999999998</v>
      </c>
      <c r="M933" s="51" t="s">
        <v>6521</v>
      </c>
      <c r="N933" s="54" t="s">
        <v>6522</v>
      </c>
    </row>
    <row r="934" spans="1:14" s="51" customFormat="1" ht="16.5" customHeight="1" x14ac:dyDescent="0.25">
      <c r="A934" s="51" t="s">
        <v>2753</v>
      </c>
      <c r="B934" s="51" t="s">
        <v>2754</v>
      </c>
      <c r="C934" s="51">
        <v>2545</v>
      </c>
      <c r="D934" s="51" t="s">
        <v>2755</v>
      </c>
      <c r="E934" s="52">
        <v>9648.49</v>
      </c>
      <c r="F934" s="52">
        <v>31437924.545799997</v>
      </c>
      <c r="G934" s="52">
        <v>34065414.792593844</v>
      </c>
      <c r="H934" s="53">
        <v>-7.7130728123853354E-2</v>
      </c>
      <c r="I934" s="52">
        <v>-2627490.2467938475</v>
      </c>
      <c r="J934" s="52">
        <v>3258.3258671356862</v>
      </c>
      <c r="K934" s="52">
        <v>3530.6472611355607</v>
      </c>
      <c r="L934" s="52">
        <v>3328.99</v>
      </c>
      <c r="M934" s="51" t="s">
        <v>6521</v>
      </c>
      <c r="N934" s="54" t="s">
        <v>6522</v>
      </c>
    </row>
    <row r="935" spans="1:14" s="51" customFormat="1" ht="16.5" customHeight="1" x14ac:dyDescent="0.25">
      <c r="A935" s="51" t="s">
        <v>2756</v>
      </c>
      <c r="B935" s="51" t="s">
        <v>2757</v>
      </c>
      <c r="C935" s="51">
        <v>2546</v>
      </c>
      <c r="D935" s="51" t="s">
        <v>2758</v>
      </c>
      <c r="E935" s="52">
        <v>4762.4000000000005</v>
      </c>
      <c r="F935" s="52">
        <v>27597225.593400005</v>
      </c>
      <c r="G935" s="52">
        <v>26657050.023150403</v>
      </c>
      <c r="H935" s="53">
        <v>3.5269302846080208E-2</v>
      </c>
      <c r="I935" s="52">
        <v>940175.5702496022</v>
      </c>
      <c r="J935" s="52">
        <v>5794.8147138837567</v>
      </c>
      <c r="K935" s="52">
        <v>5597.3983754305391</v>
      </c>
      <c r="L935" s="52">
        <v>6115.47</v>
      </c>
      <c r="M935" s="51" t="s">
        <v>6521</v>
      </c>
      <c r="N935" s="54" t="s">
        <v>6522</v>
      </c>
    </row>
    <row r="936" spans="1:14" s="51" customFormat="1" ht="16.5" customHeight="1" x14ac:dyDescent="0.25">
      <c r="A936" s="51" t="s">
        <v>2759</v>
      </c>
      <c r="B936" s="51" t="s">
        <v>2760</v>
      </c>
      <c r="C936" s="51">
        <v>2547</v>
      </c>
      <c r="D936" s="51" t="s">
        <v>2761</v>
      </c>
      <c r="E936" s="52">
        <v>1634.65</v>
      </c>
      <c r="F936" s="52">
        <v>15732008.383499999</v>
      </c>
      <c r="G936" s="52">
        <v>16735872.969946118</v>
      </c>
      <c r="H936" s="53">
        <v>-5.9982803899673254E-2</v>
      </c>
      <c r="I936" s="52">
        <v>-1003864.5864461195</v>
      </c>
      <c r="J936" s="52">
        <v>9624.0836775456501</v>
      </c>
      <c r="K936" s="52">
        <v>10238.199596210881</v>
      </c>
      <c r="L936" s="52">
        <v>9579.39</v>
      </c>
      <c r="M936" s="51" t="s">
        <v>6521</v>
      </c>
      <c r="N936" s="54" t="s">
        <v>6522</v>
      </c>
    </row>
    <row r="937" spans="1:14" s="51" customFormat="1" ht="16.5" customHeight="1" x14ac:dyDescent="0.25">
      <c r="A937" s="51" t="s">
        <v>2762</v>
      </c>
      <c r="B937" s="51" t="s">
        <v>2763</v>
      </c>
      <c r="C937" s="51">
        <v>2548</v>
      </c>
      <c r="D937" s="51" t="s">
        <v>2764</v>
      </c>
      <c r="E937" s="52">
        <v>5420.1099999999988</v>
      </c>
      <c r="F937" s="52">
        <v>4603895.6350999996</v>
      </c>
      <c r="G937" s="52">
        <v>4895787.4248357043</v>
      </c>
      <c r="H937" s="53">
        <v>-5.9621009738898167E-2</v>
      </c>
      <c r="I937" s="52">
        <v>-291891.78973570466</v>
      </c>
      <c r="J937" s="52">
        <v>849.41000000000008</v>
      </c>
      <c r="K937" s="52">
        <v>903.26348078465298</v>
      </c>
      <c r="L937" s="52">
        <v>849.41</v>
      </c>
      <c r="M937" s="51" t="s">
        <v>6521</v>
      </c>
      <c r="N937" s="54" t="s">
        <v>6522</v>
      </c>
    </row>
    <row r="938" spans="1:14" s="51" customFormat="1" ht="16.5" customHeight="1" x14ac:dyDescent="0.25">
      <c r="A938" s="51" t="s">
        <v>2765</v>
      </c>
      <c r="B938" s="51" t="s">
        <v>2766</v>
      </c>
      <c r="C938" s="51">
        <v>2549</v>
      </c>
      <c r="D938" s="51" t="s">
        <v>2767</v>
      </c>
      <c r="E938" s="52">
        <v>2000.9000000000003</v>
      </c>
      <c r="F938" s="52">
        <v>4430268.9069999997</v>
      </c>
      <c r="G938" s="52">
        <v>4165789.314551482</v>
      </c>
      <c r="H938" s="53">
        <v>6.3488470606198444E-2</v>
      </c>
      <c r="I938" s="52">
        <v>264479.59244851768</v>
      </c>
      <c r="J938" s="52">
        <v>2214.1380913588878</v>
      </c>
      <c r="K938" s="52">
        <v>2081.9577762764161</v>
      </c>
      <c r="L938" s="52">
        <v>2202.7399999999998</v>
      </c>
      <c r="M938" s="51" t="s">
        <v>6523</v>
      </c>
      <c r="N938" s="54" t="s">
        <v>6522</v>
      </c>
    </row>
    <row r="939" spans="1:14" s="51" customFormat="1" ht="16.5" customHeight="1" x14ac:dyDescent="0.25">
      <c r="A939" s="51" t="s">
        <v>2768</v>
      </c>
      <c r="B939" s="51" t="s">
        <v>2769</v>
      </c>
      <c r="C939" s="51">
        <v>2550</v>
      </c>
      <c r="D939" s="51" t="s">
        <v>2770</v>
      </c>
      <c r="E939" s="52">
        <v>1337.7700000000002</v>
      </c>
      <c r="F939" s="52">
        <v>5204837.3181000007</v>
      </c>
      <c r="G939" s="52">
        <v>4963924.2474343181</v>
      </c>
      <c r="H939" s="53">
        <v>4.8532785485234209E-2</v>
      </c>
      <c r="I939" s="52">
        <v>240913.07066568267</v>
      </c>
      <c r="J939" s="52">
        <v>3890.6817450682852</v>
      </c>
      <c r="K939" s="52">
        <v>3710.5961767974445</v>
      </c>
      <c r="L939" s="52">
        <v>3878.53</v>
      </c>
      <c r="M939" s="51" t="s">
        <v>6521</v>
      </c>
      <c r="N939" s="54" t="s">
        <v>6527</v>
      </c>
    </row>
    <row r="940" spans="1:14" s="51" customFormat="1" ht="16.5" customHeight="1" x14ac:dyDescent="0.25">
      <c r="A940" s="51" t="s">
        <v>2771</v>
      </c>
      <c r="B940" s="51" t="s">
        <v>2772</v>
      </c>
      <c r="C940" s="51">
        <v>2551</v>
      </c>
      <c r="D940" s="51" t="s">
        <v>2773</v>
      </c>
      <c r="E940" s="52">
        <v>750.79</v>
      </c>
      <c r="F940" s="52">
        <v>4845696.83</v>
      </c>
      <c r="G940" s="52">
        <v>4459852.0391444322</v>
      </c>
      <c r="H940" s="53">
        <v>8.6515155092362184E-2</v>
      </c>
      <c r="I940" s="52">
        <v>385844.7908555679</v>
      </c>
      <c r="J940" s="52">
        <v>6454.1307556040974</v>
      </c>
      <c r="K940" s="52">
        <v>5940.2123618381074</v>
      </c>
      <c r="L940" s="52">
        <v>6450.2</v>
      </c>
      <c r="M940" s="51" t="s">
        <v>6521</v>
      </c>
      <c r="N940" s="54" t="s">
        <v>6522</v>
      </c>
    </row>
    <row r="941" spans="1:14" s="51" customFormat="1" ht="16.5" customHeight="1" x14ac:dyDescent="0.25">
      <c r="A941" s="51" t="s">
        <v>2774</v>
      </c>
      <c r="B941" s="51" t="s">
        <v>2775</v>
      </c>
      <c r="C941" s="51">
        <v>2552</v>
      </c>
      <c r="D941" s="51" t="s">
        <v>2776</v>
      </c>
      <c r="E941" s="52">
        <v>168.06000000000003</v>
      </c>
      <c r="F941" s="52">
        <v>1497772.0507999999</v>
      </c>
      <c r="G941" s="52">
        <v>1675407.6201409106</v>
      </c>
      <c r="H941" s="53">
        <v>-0.10602528435794667</v>
      </c>
      <c r="I941" s="52">
        <v>-177635.56934091076</v>
      </c>
      <c r="J941" s="52">
        <v>8912.1269237177166</v>
      </c>
      <c r="K941" s="52">
        <v>9969.1040113109029</v>
      </c>
      <c r="L941" s="52">
        <v>8945.36</v>
      </c>
      <c r="M941" s="51" t="s">
        <v>6524</v>
      </c>
      <c r="N941" s="54" t="s">
        <v>6526</v>
      </c>
    </row>
    <row r="942" spans="1:14" s="51" customFormat="1" ht="16.5" customHeight="1" x14ac:dyDescent="0.25">
      <c r="A942" s="51" t="s">
        <v>2777</v>
      </c>
      <c r="B942" s="51" t="s">
        <v>2778</v>
      </c>
      <c r="C942" s="51">
        <v>2553</v>
      </c>
      <c r="D942" s="51" t="s">
        <v>2779</v>
      </c>
      <c r="E942" s="52">
        <v>1735.3200000000002</v>
      </c>
      <c r="F942" s="52">
        <v>1317628.4759999998</v>
      </c>
      <c r="G942" s="52">
        <v>1530209.8383995227</v>
      </c>
      <c r="H942" s="53">
        <v>-0.13892301373638138</v>
      </c>
      <c r="I942" s="52">
        <v>-212581.36239952291</v>
      </c>
      <c r="J942" s="52">
        <v>759.29999999999984</v>
      </c>
      <c r="K942" s="52">
        <v>881.80268676643072</v>
      </c>
      <c r="L942" s="52">
        <v>759.3</v>
      </c>
      <c r="M942" s="51" t="s">
        <v>6523</v>
      </c>
      <c r="N942" s="54" t="s">
        <v>6522</v>
      </c>
    </row>
    <row r="943" spans="1:14" s="51" customFormat="1" ht="16.5" customHeight="1" x14ac:dyDescent="0.25">
      <c r="A943" s="51" t="s">
        <v>2780</v>
      </c>
      <c r="B943" s="51" t="s">
        <v>2781</v>
      </c>
      <c r="C943" s="51">
        <v>2554</v>
      </c>
      <c r="D943" s="51" t="s">
        <v>2782</v>
      </c>
      <c r="E943" s="52">
        <v>3818.55</v>
      </c>
      <c r="F943" s="52">
        <v>2802166.5465000006</v>
      </c>
      <c r="G943" s="52">
        <v>2872362.1463325946</v>
      </c>
      <c r="H943" s="53">
        <v>-2.4438283286186246E-2</v>
      </c>
      <c r="I943" s="52">
        <v>-70195.599832593929</v>
      </c>
      <c r="J943" s="52">
        <v>733.83000000000015</v>
      </c>
      <c r="K943" s="52">
        <v>752.21278923481282</v>
      </c>
      <c r="L943" s="52">
        <v>733.83</v>
      </c>
      <c r="M943" s="51" t="s">
        <v>6525</v>
      </c>
      <c r="N943" s="54" t="s">
        <v>6522</v>
      </c>
    </row>
    <row r="944" spans="1:14" s="51" customFormat="1" ht="16.5" customHeight="1" x14ac:dyDescent="0.25">
      <c r="A944" s="51" t="s">
        <v>2783</v>
      </c>
      <c r="B944" s="51" t="s">
        <v>2784</v>
      </c>
      <c r="C944" s="51">
        <v>2555</v>
      </c>
      <c r="D944" s="51" t="s">
        <v>2785</v>
      </c>
      <c r="E944" s="52">
        <v>154.13</v>
      </c>
      <c r="F944" s="52">
        <v>529554.98259999999</v>
      </c>
      <c r="G944" s="52">
        <v>587670.63286089781</v>
      </c>
      <c r="H944" s="53">
        <v>-9.8891533813726951E-2</v>
      </c>
      <c r="I944" s="52">
        <v>-58115.650260897819</v>
      </c>
      <c r="J944" s="52">
        <v>3435.7683942126778</v>
      </c>
      <c r="K944" s="52">
        <v>3812.8244524810084</v>
      </c>
      <c r="L944" s="52">
        <v>3237.86</v>
      </c>
      <c r="M944" s="51" t="s">
        <v>6525</v>
      </c>
      <c r="N944" s="54" t="s">
        <v>6522</v>
      </c>
    </row>
    <row r="945" spans="1:14" s="51" customFormat="1" ht="16.5" customHeight="1" x14ac:dyDescent="0.25">
      <c r="A945" s="51" t="s">
        <v>2786</v>
      </c>
      <c r="B945" s="51" t="s">
        <v>2787</v>
      </c>
      <c r="C945" s="51">
        <v>2556</v>
      </c>
      <c r="D945" s="51" t="s">
        <v>2788</v>
      </c>
      <c r="E945" s="52">
        <v>61.260000000000005</v>
      </c>
      <c r="F945" s="52">
        <v>340515.83279999997</v>
      </c>
      <c r="G945" s="52">
        <v>414056.63017593452</v>
      </c>
      <c r="H945" s="53">
        <v>-0.17761048131190826</v>
      </c>
      <c r="I945" s="52">
        <v>-73540.797375934548</v>
      </c>
      <c r="J945" s="52">
        <v>5558.5346523016642</v>
      </c>
      <c r="K945" s="52">
        <v>6759.0047367929237</v>
      </c>
      <c r="L945" s="52">
        <v>4746.68</v>
      </c>
      <c r="M945" s="51" t="s">
        <v>6525</v>
      </c>
      <c r="N945" s="54" t="s">
        <v>6531</v>
      </c>
    </row>
    <row r="946" spans="1:14" s="51" customFormat="1" ht="16.5" customHeight="1" x14ac:dyDescent="0.25">
      <c r="A946" s="51" t="s">
        <v>2789</v>
      </c>
      <c r="B946" s="51" t="s">
        <v>2790</v>
      </c>
      <c r="C946" s="51">
        <v>2558</v>
      </c>
      <c r="D946" s="51" t="s">
        <v>2791</v>
      </c>
      <c r="E946" s="52">
        <v>13124.19</v>
      </c>
      <c r="F946" s="52">
        <v>9389045.5259999987</v>
      </c>
      <c r="G946" s="52">
        <v>9331609.8446225543</v>
      </c>
      <c r="H946" s="53">
        <v>6.1549595765131304E-3</v>
      </c>
      <c r="I946" s="52">
        <v>57435.681377444416</v>
      </c>
      <c r="J946" s="52">
        <v>715.39999999999986</v>
      </c>
      <c r="K946" s="52">
        <v>711.02367800394188</v>
      </c>
      <c r="L946" s="52">
        <v>715.4</v>
      </c>
      <c r="M946" s="51" t="s">
        <v>6521</v>
      </c>
      <c r="N946" s="54" t="s">
        <v>6522</v>
      </c>
    </row>
    <row r="947" spans="1:14" s="51" customFormat="1" ht="16.5" customHeight="1" x14ac:dyDescent="0.25">
      <c r="A947" s="51" t="s">
        <v>2792</v>
      </c>
      <c r="B947" s="51" t="s">
        <v>2793</v>
      </c>
      <c r="C947" s="51">
        <v>2559</v>
      </c>
      <c r="D947" s="51" t="s">
        <v>2794</v>
      </c>
      <c r="E947" s="52">
        <v>45018.94</v>
      </c>
      <c r="F947" s="52">
        <v>18862035.481199998</v>
      </c>
      <c r="G947" s="52">
        <v>21049983.029668339</v>
      </c>
      <c r="H947" s="53">
        <v>-0.10394058491090452</v>
      </c>
      <c r="I947" s="52">
        <v>-2187947.5484683402</v>
      </c>
      <c r="J947" s="52">
        <v>418.97999999999996</v>
      </c>
      <c r="K947" s="52">
        <v>467.58060117959991</v>
      </c>
      <c r="L947" s="52">
        <v>418.98</v>
      </c>
      <c r="M947" s="51" t="s">
        <v>6521</v>
      </c>
      <c r="N947" s="54" t="s">
        <v>6527</v>
      </c>
    </row>
    <row r="948" spans="1:14" s="51" customFormat="1" ht="16.5" customHeight="1" x14ac:dyDescent="0.25">
      <c r="A948" s="51" t="s">
        <v>2795</v>
      </c>
      <c r="B948" s="51" t="s">
        <v>2796</v>
      </c>
      <c r="C948" s="51">
        <v>2560</v>
      </c>
      <c r="D948" s="51" t="s">
        <v>2797</v>
      </c>
      <c r="E948" s="52">
        <v>9254</v>
      </c>
      <c r="F948" s="52">
        <v>24738556.084100001</v>
      </c>
      <c r="G948" s="52">
        <v>20716854.297164708</v>
      </c>
      <c r="H948" s="53">
        <v>0.19412704888722887</v>
      </c>
      <c r="I948" s="52">
        <v>4021701.7869352922</v>
      </c>
      <c r="J948" s="52">
        <v>2673.2824815323106</v>
      </c>
      <c r="K948" s="52">
        <v>2238.6918410595104</v>
      </c>
      <c r="L948" s="52">
        <v>2542.5700000000002</v>
      </c>
      <c r="M948" s="51" t="s">
        <v>6521</v>
      </c>
      <c r="N948" s="54" t="s">
        <v>6522</v>
      </c>
    </row>
    <row r="949" spans="1:14" s="51" customFormat="1" ht="16.5" customHeight="1" x14ac:dyDescent="0.25">
      <c r="A949" s="51" t="s">
        <v>2798</v>
      </c>
      <c r="B949" s="51" t="s">
        <v>2799</v>
      </c>
      <c r="C949" s="51">
        <v>2561</v>
      </c>
      <c r="D949" s="51" t="s">
        <v>2800</v>
      </c>
      <c r="E949" s="52">
        <v>771.61000000000013</v>
      </c>
      <c r="F949" s="52">
        <v>2106880.5760999997</v>
      </c>
      <c r="G949" s="52">
        <v>2152618.6307504475</v>
      </c>
      <c r="H949" s="53">
        <v>-2.1247634856018438E-2</v>
      </c>
      <c r="I949" s="52">
        <v>-45738.054650447797</v>
      </c>
      <c r="J949" s="52">
        <v>2730.4993145500957</v>
      </c>
      <c r="K949" s="52">
        <v>2789.7754445256633</v>
      </c>
      <c r="L949" s="52">
        <v>2719.13</v>
      </c>
      <c r="M949" s="51" t="s">
        <v>6521</v>
      </c>
      <c r="N949" s="54" t="s">
        <v>6530</v>
      </c>
    </row>
    <row r="950" spans="1:14" s="51" customFormat="1" ht="16.5" customHeight="1" x14ac:dyDescent="0.25">
      <c r="A950" s="51" t="s">
        <v>2801</v>
      </c>
      <c r="B950" s="51" t="s">
        <v>2802</v>
      </c>
      <c r="C950" s="51">
        <v>2562</v>
      </c>
      <c r="D950" s="51" t="s">
        <v>2803</v>
      </c>
      <c r="E950" s="52">
        <v>727.31000000000006</v>
      </c>
      <c r="F950" s="52">
        <v>3330320.7151000001</v>
      </c>
      <c r="G950" s="52">
        <v>3527444.896376824</v>
      </c>
      <c r="H950" s="53">
        <v>-5.5882993800781322E-2</v>
      </c>
      <c r="I950" s="52">
        <v>-197124.18127682386</v>
      </c>
      <c r="J950" s="52">
        <v>4578.9563117515227</v>
      </c>
      <c r="K950" s="52">
        <v>4849.9881706243877</v>
      </c>
      <c r="L950" s="52">
        <v>4557.96</v>
      </c>
      <c r="M950" s="51" t="s">
        <v>6521</v>
      </c>
      <c r="N950" s="54" t="s">
        <v>6522</v>
      </c>
    </row>
    <row r="951" spans="1:14" s="51" customFormat="1" ht="16.5" customHeight="1" x14ac:dyDescent="0.25">
      <c r="A951" s="51" t="s">
        <v>2804</v>
      </c>
      <c r="B951" s="51" t="s">
        <v>2805</v>
      </c>
      <c r="C951" s="51">
        <v>2563</v>
      </c>
      <c r="D951" s="51" t="s">
        <v>2806</v>
      </c>
      <c r="E951" s="52">
        <v>528.54</v>
      </c>
      <c r="F951" s="52">
        <v>3623606.5744000003</v>
      </c>
      <c r="G951" s="52">
        <v>3603483.5662917765</v>
      </c>
      <c r="H951" s="53">
        <v>5.5843207657337857E-3</v>
      </c>
      <c r="I951" s="52">
        <v>20123.008108223788</v>
      </c>
      <c r="J951" s="52">
        <v>6855.8795444053439</v>
      </c>
      <c r="K951" s="52">
        <v>6817.806724735643</v>
      </c>
      <c r="L951" s="52">
        <v>7306.7</v>
      </c>
      <c r="M951" s="51" t="s">
        <v>6521</v>
      </c>
      <c r="N951" s="54" t="s">
        <v>6522</v>
      </c>
    </row>
    <row r="952" spans="1:14" s="51" customFormat="1" ht="16.5" customHeight="1" x14ac:dyDescent="0.25">
      <c r="A952" s="51" t="s">
        <v>2807</v>
      </c>
      <c r="B952" s="51" t="s">
        <v>2808</v>
      </c>
      <c r="C952" s="51">
        <v>2564</v>
      </c>
      <c r="D952" s="51" t="s">
        <v>2809</v>
      </c>
      <c r="E952" s="52">
        <v>729.6</v>
      </c>
      <c r="F952" s="52">
        <v>6688223.4918999989</v>
      </c>
      <c r="G952" s="52">
        <v>6472348.6191060673</v>
      </c>
      <c r="H952" s="53">
        <v>3.3353406235980376E-2</v>
      </c>
      <c r="I952" s="52">
        <v>215874.87279393151</v>
      </c>
      <c r="J952" s="52">
        <v>9166.9729878015332</v>
      </c>
      <c r="K952" s="52">
        <v>8871.0918573273939</v>
      </c>
      <c r="L952" s="52">
        <v>9354.48</v>
      </c>
      <c r="M952" s="51" t="s">
        <v>6521</v>
      </c>
      <c r="N952" s="54" t="s">
        <v>6522</v>
      </c>
    </row>
    <row r="953" spans="1:14" s="51" customFormat="1" ht="16.5" customHeight="1" x14ac:dyDescent="0.25">
      <c r="A953" s="51" t="s">
        <v>2810</v>
      </c>
      <c r="B953" s="51" t="s">
        <v>2811</v>
      </c>
      <c r="C953" s="51">
        <v>2565</v>
      </c>
      <c r="D953" s="51" t="s">
        <v>2812</v>
      </c>
      <c r="E953" s="52">
        <v>388.45000000000005</v>
      </c>
      <c r="F953" s="52">
        <v>252119.58799999999</v>
      </c>
      <c r="G953" s="52">
        <v>311598.99033276661</v>
      </c>
      <c r="H953" s="53">
        <v>-0.19088445142022648</v>
      </c>
      <c r="I953" s="52">
        <v>-59479.402332766622</v>
      </c>
      <c r="J953" s="52">
        <v>649.03999999999985</v>
      </c>
      <c r="K953" s="52">
        <v>802.15984124795102</v>
      </c>
      <c r="L953" s="52">
        <v>649.04</v>
      </c>
      <c r="M953" s="51" t="s">
        <v>6525</v>
      </c>
      <c r="N953" s="54" t="s">
        <v>6528</v>
      </c>
    </row>
    <row r="954" spans="1:14" s="51" customFormat="1" ht="16.5" customHeight="1" x14ac:dyDescent="0.25">
      <c r="A954" s="51" t="s">
        <v>2813</v>
      </c>
      <c r="B954" s="51" t="s">
        <v>2814</v>
      </c>
      <c r="C954" s="51">
        <v>2566</v>
      </c>
      <c r="D954" s="51" t="s">
        <v>2815</v>
      </c>
      <c r="E954" s="52">
        <v>715.25</v>
      </c>
      <c r="F954" s="52">
        <v>547972.80510000011</v>
      </c>
      <c r="G954" s="52">
        <v>543230.30398479674</v>
      </c>
      <c r="H954" s="53">
        <v>8.7301851174637068E-3</v>
      </c>
      <c r="I954" s="52">
        <v>4742.5011152033694</v>
      </c>
      <c r="J954" s="52">
        <v>766.12765480601206</v>
      </c>
      <c r="K954" s="52">
        <v>759.49710448765711</v>
      </c>
      <c r="L954" s="52">
        <v>751.51</v>
      </c>
      <c r="M954" s="51" t="s">
        <v>6524</v>
      </c>
      <c r="N954" s="54" t="s">
        <v>6527</v>
      </c>
    </row>
    <row r="955" spans="1:14" s="51" customFormat="1" ht="16.5" customHeight="1" x14ac:dyDescent="0.25">
      <c r="A955" s="51" t="s">
        <v>2825</v>
      </c>
      <c r="B955" s="51" t="s">
        <v>2826</v>
      </c>
      <c r="C955" s="51">
        <v>2743</v>
      </c>
      <c r="D955" s="51" t="s">
        <v>2827</v>
      </c>
      <c r="E955" s="52">
        <v>240.31</v>
      </c>
      <c r="F955" s="52">
        <v>2482016.5442000004</v>
      </c>
      <c r="G955" s="52">
        <v>2422925.133766877</v>
      </c>
      <c r="H955" s="53">
        <v>2.4388459061157608E-2</v>
      </c>
      <c r="I955" s="52">
        <v>59091.410433123354</v>
      </c>
      <c r="J955" s="52">
        <v>10328.394757604761</v>
      </c>
      <c r="K955" s="52">
        <v>10082.498163900284</v>
      </c>
      <c r="L955" s="52">
        <v>10324.82</v>
      </c>
      <c r="M955" s="51" t="s">
        <v>6524</v>
      </c>
      <c r="N955" s="54" t="s">
        <v>6522</v>
      </c>
    </row>
    <row r="956" spans="1:14" s="51" customFormat="1" ht="16.5" customHeight="1" x14ac:dyDescent="0.25">
      <c r="A956" s="51" t="s">
        <v>2828</v>
      </c>
      <c r="B956" s="51" t="s">
        <v>2829</v>
      </c>
      <c r="C956" s="51">
        <v>2744</v>
      </c>
      <c r="D956" s="51" t="s">
        <v>2830</v>
      </c>
      <c r="E956" s="52">
        <v>245.96</v>
      </c>
      <c r="F956" s="52">
        <v>2970113.1353999991</v>
      </c>
      <c r="G956" s="52">
        <v>3075567.7662467505</v>
      </c>
      <c r="H956" s="53">
        <v>-3.4287858002700511E-2</v>
      </c>
      <c r="I956" s="52">
        <v>-105454.63084675139</v>
      </c>
      <c r="J956" s="52">
        <v>12075.594142950069</v>
      </c>
      <c r="K956" s="52">
        <v>12504.341219087455</v>
      </c>
      <c r="L956" s="52">
        <v>12076.88</v>
      </c>
      <c r="M956" s="51" t="s">
        <v>6524</v>
      </c>
      <c r="N956" s="54" t="s">
        <v>6522</v>
      </c>
    </row>
    <row r="957" spans="1:14" s="51" customFormat="1" ht="16.5" customHeight="1" x14ac:dyDescent="0.25">
      <c r="A957" s="51" t="s">
        <v>2831</v>
      </c>
      <c r="B957" s="51" t="s">
        <v>2832</v>
      </c>
      <c r="C957" s="51">
        <v>2747</v>
      </c>
      <c r="D957" s="51" t="s">
        <v>2833</v>
      </c>
      <c r="E957" s="52">
        <v>2112.4899999999998</v>
      </c>
      <c r="F957" s="52">
        <v>10001025.145400001</v>
      </c>
      <c r="G957" s="52">
        <v>10742085.522404756</v>
      </c>
      <c r="H957" s="53">
        <v>-6.8986639089693269E-2</v>
      </c>
      <c r="I957" s="52">
        <v>-741060.37700475566</v>
      </c>
      <c r="J957" s="52">
        <v>4734.235497162118</v>
      </c>
      <c r="K957" s="52">
        <v>5085.0349693512198</v>
      </c>
      <c r="L957" s="52">
        <v>4680.03</v>
      </c>
      <c r="M957" s="51" t="s">
        <v>6521</v>
      </c>
      <c r="N957" s="54" t="s">
        <v>6522</v>
      </c>
    </row>
    <row r="958" spans="1:14" s="51" customFormat="1" ht="16.5" customHeight="1" x14ac:dyDescent="0.25">
      <c r="A958" s="51" t="s">
        <v>2834</v>
      </c>
      <c r="B958" s="51" t="s">
        <v>2835</v>
      </c>
      <c r="C958" s="51">
        <v>2748</v>
      </c>
      <c r="D958" s="51" t="s">
        <v>2836</v>
      </c>
      <c r="E958" s="52">
        <v>555.75999999999988</v>
      </c>
      <c r="F958" s="52">
        <v>4119618.8158</v>
      </c>
      <c r="G958" s="52">
        <v>4338504.097262783</v>
      </c>
      <c r="H958" s="53">
        <v>-5.0451786273725152E-2</v>
      </c>
      <c r="I958" s="52">
        <v>-218885.28146278299</v>
      </c>
      <c r="J958" s="52">
        <v>7412.5860367784671</v>
      </c>
      <c r="K958" s="52">
        <v>7806.4346071375849</v>
      </c>
      <c r="L958" s="52">
        <v>7530.33</v>
      </c>
      <c r="M958" s="51" t="s">
        <v>6521</v>
      </c>
      <c r="N958" s="54" t="s">
        <v>6526</v>
      </c>
    </row>
    <row r="959" spans="1:14" s="51" customFormat="1" ht="16.5" customHeight="1" x14ac:dyDescent="0.25">
      <c r="A959" s="51" t="s">
        <v>2837</v>
      </c>
      <c r="B959" s="51" t="s">
        <v>2838</v>
      </c>
      <c r="C959" s="51">
        <v>2749</v>
      </c>
      <c r="D959" s="51" t="s">
        <v>2839</v>
      </c>
      <c r="E959" s="52">
        <v>223.94</v>
      </c>
      <c r="F959" s="52">
        <v>2295489.2275</v>
      </c>
      <c r="G959" s="52">
        <v>2271284.952720366</v>
      </c>
      <c r="H959" s="53">
        <v>1.0656643830904589E-2</v>
      </c>
      <c r="I959" s="52">
        <v>24204.274779634085</v>
      </c>
      <c r="J959" s="52">
        <v>10250.465426006966</v>
      </c>
      <c r="K959" s="52">
        <v>10142.381676879369</v>
      </c>
      <c r="L959" s="52">
        <v>10785.51</v>
      </c>
      <c r="M959" s="51" t="s">
        <v>6524</v>
      </c>
      <c r="N959" s="54" t="s">
        <v>6527</v>
      </c>
    </row>
    <row r="960" spans="1:14" s="51" customFormat="1" ht="16.5" customHeight="1" x14ac:dyDescent="0.25">
      <c r="A960" s="51" t="s">
        <v>2840</v>
      </c>
      <c r="B960" s="51" t="s">
        <v>2841</v>
      </c>
      <c r="C960" s="51">
        <v>2751</v>
      </c>
      <c r="D960" s="51" t="s">
        <v>2842</v>
      </c>
      <c r="E960" s="52">
        <v>150.78000000000003</v>
      </c>
      <c r="F960" s="52">
        <v>792056.52879999997</v>
      </c>
      <c r="G960" s="52">
        <v>804142.7502921829</v>
      </c>
      <c r="H960" s="53">
        <v>-1.502994522774892E-2</v>
      </c>
      <c r="I960" s="52">
        <v>-12086.221492182929</v>
      </c>
      <c r="J960" s="52">
        <v>5253.0609417694641</v>
      </c>
      <c r="K960" s="52">
        <v>5333.218930177628</v>
      </c>
      <c r="L960" s="52">
        <v>5243.16</v>
      </c>
      <c r="M960" s="51" t="s">
        <v>6524</v>
      </c>
      <c r="N960" s="54" t="s">
        <v>6522</v>
      </c>
    </row>
    <row r="961" spans="1:14" s="51" customFormat="1" ht="16.5" customHeight="1" x14ac:dyDescent="0.25">
      <c r="A961" s="51" t="s">
        <v>2843</v>
      </c>
      <c r="B961" s="51" t="s">
        <v>2844</v>
      </c>
      <c r="C961" s="51">
        <v>2752</v>
      </c>
      <c r="D961" s="51" t="s">
        <v>2845</v>
      </c>
      <c r="E961" s="52">
        <v>169.41</v>
      </c>
      <c r="F961" s="52">
        <v>1288982.1655000001</v>
      </c>
      <c r="G961" s="52">
        <v>1186275.9122730026</v>
      </c>
      <c r="H961" s="53">
        <v>8.657872267692257E-2</v>
      </c>
      <c r="I961" s="52">
        <v>102706.25322699756</v>
      </c>
      <c r="J961" s="52">
        <v>7608.6545392833959</v>
      </c>
      <c r="K961" s="52">
        <v>7002.3960349035042</v>
      </c>
      <c r="L961" s="52">
        <v>9598.01</v>
      </c>
      <c r="M961" s="51" t="s">
        <v>6524</v>
      </c>
      <c r="N961" s="54" t="s">
        <v>6527</v>
      </c>
    </row>
    <row r="962" spans="1:14" s="51" customFormat="1" ht="16.5" customHeight="1" x14ac:dyDescent="0.25">
      <c r="A962" s="51" t="s">
        <v>2846</v>
      </c>
      <c r="B962" s="51" t="s">
        <v>2847</v>
      </c>
      <c r="C962" s="51">
        <v>2753</v>
      </c>
      <c r="D962" s="51" t="s">
        <v>2848</v>
      </c>
      <c r="E962" s="52">
        <v>393.74000000000007</v>
      </c>
      <c r="F962" s="52">
        <v>4973304.7191999992</v>
      </c>
      <c r="G962" s="52">
        <v>5044826.3085081363</v>
      </c>
      <c r="H962" s="53">
        <v>-1.4177215415229538E-2</v>
      </c>
      <c r="I962" s="52">
        <v>-71521.589308137074</v>
      </c>
      <c r="J962" s="52">
        <v>12630.935945547819</v>
      </c>
      <c r="K962" s="52">
        <v>12812.582690374702</v>
      </c>
      <c r="L962" s="52">
        <v>14033.04</v>
      </c>
      <c r="M962" s="51" t="s">
        <v>6524</v>
      </c>
      <c r="N962" s="54" t="s">
        <v>6522</v>
      </c>
    </row>
    <row r="963" spans="1:14" s="51" customFormat="1" ht="16.5" customHeight="1" x14ac:dyDescent="0.25">
      <c r="A963" s="51" t="s">
        <v>2849</v>
      </c>
      <c r="B963" s="51" t="s">
        <v>2850</v>
      </c>
      <c r="C963" s="51">
        <v>2754</v>
      </c>
      <c r="D963" s="51" t="s">
        <v>2851</v>
      </c>
      <c r="E963" s="52">
        <v>347.61</v>
      </c>
      <c r="F963" s="52">
        <v>8161408.4767000005</v>
      </c>
      <c r="G963" s="52">
        <v>7784895.6894554254</v>
      </c>
      <c r="H963" s="53">
        <v>4.8364525648629808E-2</v>
      </c>
      <c r="I963" s="52">
        <v>376512.7872445751</v>
      </c>
      <c r="J963" s="52">
        <v>23478.635472799979</v>
      </c>
      <c r="K963" s="52">
        <v>22395.488304293391</v>
      </c>
      <c r="L963" s="52">
        <v>24602.73</v>
      </c>
      <c r="M963" s="51" t="s">
        <v>6525</v>
      </c>
      <c r="N963" s="54" t="s">
        <v>6526</v>
      </c>
    </row>
    <row r="964" spans="1:14" s="51" customFormat="1" ht="16.5" customHeight="1" x14ac:dyDescent="0.25">
      <c r="A964" s="51" t="s">
        <v>2852</v>
      </c>
      <c r="B964" s="51" t="s">
        <v>2853</v>
      </c>
      <c r="C964" s="51">
        <v>2755</v>
      </c>
      <c r="D964" s="51" t="s">
        <v>2854</v>
      </c>
      <c r="E964" s="52">
        <v>624.12</v>
      </c>
      <c r="F964" s="52">
        <v>1020825.7822</v>
      </c>
      <c r="G964" s="52">
        <v>1178874.8851804326</v>
      </c>
      <c r="H964" s="53">
        <v>-0.13406774965457202</v>
      </c>
      <c r="I964" s="52">
        <v>-158049.10298043257</v>
      </c>
      <c r="J964" s="52">
        <v>1635.6242104082548</v>
      </c>
      <c r="K964" s="52">
        <v>1888.8593302256497</v>
      </c>
      <c r="L964" s="52">
        <v>1626.71</v>
      </c>
      <c r="M964" s="51" t="s">
        <v>6521</v>
      </c>
      <c r="N964" s="54" t="s">
        <v>6522</v>
      </c>
    </row>
    <row r="965" spans="1:14" s="51" customFormat="1" ht="16.5" customHeight="1" x14ac:dyDescent="0.25">
      <c r="A965" s="51" t="s">
        <v>2855</v>
      </c>
      <c r="B965" s="51" t="s">
        <v>2856</v>
      </c>
      <c r="C965" s="51">
        <v>2756</v>
      </c>
      <c r="D965" s="51" t="s">
        <v>2857</v>
      </c>
      <c r="E965" s="52">
        <v>78.660000000000011</v>
      </c>
      <c r="F965" s="52">
        <v>338411.90840000001</v>
      </c>
      <c r="G965" s="52">
        <v>460905.84404421132</v>
      </c>
      <c r="H965" s="53">
        <v>-0.26576780751875506</v>
      </c>
      <c r="I965" s="52">
        <v>-122493.93564421131</v>
      </c>
      <c r="J965" s="52">
        <v>4302.2108873633351</v>
      </c>
      <c r="K965" s="52">
        <v>5859.4691589653094</v>
      </c>
      <c r="L965" s="52">
        <v>4271.24</v>
      </c>
      <c r="M965" s="51" t="s">
        <v>6523</v>
      </c>
      <c r="N965" s="54" t="s">
        <v>6530</v>
      </c>
    </row>
    <row r="966" spans="1:14" s="51" customFormat="1" ht="16.5" customHeight="1" x14ac:dyDescent="0.25">
      <c r="A966" s="51" t="s">
        <v>3230</v>
      </c>
      <c r="B966" s="51" t="s">
        <v>3231</v>
      </c>
      <c r="C966" s="51">
        <v>2926</v>
      </c>
      <c r="D966" s="51" t="s">
        <v>3232</v>
      </c>
      <c r="E966" s="52">
        <v>460.12000000000006</v>
      </c>
      <c r="F966" s="52">
        <v>748481.80519999994</v>
      </c>
      <c r="G966" s="52">
        <v>585365.64770805452</v>
      </c>
      <c r="H966" s="53">
        <v>0.27865686708916337</v>
      </c>
      <c r="I966" s="52">
        <v>163116.15749194543</v>
      </c>
      <c r="J966" s="52">
        <v>1626.7099999999996</v>
      </c>
      <c r="K966" s="52">
        <v>1272.2021379380476</v>
      </c>
      <c r="L966" s="52">
        <v>1626.71</v>
      </c>
      <c r="M966" s="51" t="s">
        <v>6524</v>
      </c>
      <c r="N966" s="54" t="s">
        <v>6522</v>
      </c>
    </row>
    <row r="967" spans="1:14" s="51" customFormat="1" ht="16.5" customHeight="1" x14ac:dyDescent="0.25">
      <c r="A967" s="51" t="s">
        <v>2858</v>
      </c>
      <c r="B967" s="51" t="s">
        <v>2859</v>
      </c>
      <c r="C967" s="51">
        <v>2759</v>
      </c>
      <c r="D967" s="51" t="s">
        <v>2860</v>
      </c>
      <c r="E967" s="52">
        <v>1950.7599999999998</v>
      </c>
      <c r="F967" s="52">
        <v>3173712.5452999994</v>
      </c>
      <c r="G967" s="52">
        <v>3972088.9546532668</v>
      </c>
      <c r="H967" s="53">
        <v>-0.20099660870333147</v>
      </c>
      <c r="I967" s="52">
        <v>-798376.4093532674</v>
      </c>
      <c r="J967" s="52">
        <v>1626.9108169636449</v>
      </c>
      <c r="K967" s="52">
        <v>2036.1751084978507</v>
      </c>
      <c r="L967" s="52">
        <v>1619.78</v>
      </c>
      <c r="M967" s="51" t="s">
        <v>6521</v>
      </c>
      <c r="N967" s="54" t="s">
        <v>6522</v>
      </c>
    </row>
    <row r="968" spans="1:14" s="51" customFormat="1" ht="16.5" customHeight="1" x14ac:dyDescent="0.25">
      <c r="A968" s="51" t="s">
        <v>2861</v>
      </c>
      <c r="B968" s="51" t="s">
        <v>2862</v>
      </c>
      <c r="C968" s="51">
        <v>2760</v>
      </c>
      <c r="D968" s="51" t="s">
        <v>2863</v>
      </c>
      <c r="E968" s="52">
        <v>198.09</v>
      </c>
      <c r="F968" s="52">
        <v>688955.51600000018</v>
      </c>
      <c r="G968" s="52">
        <v>688600.25328632258</v>
      </c>
      <c r="H968" s="53">
        <v>5.1592010311085623E-4</v>
      </c>
      <c r="I968" s="52">
        <v>355.26271367759909</v>
      </c>
      <c r="J968" s="52">
        <v>3477.9924074915452</v>
      </c>
      <c r="K968" s="52">
        <v>3476.1989665622827</v>
      </c>
      <c r="L968" s="52">
        <v>3408.51</v>
      </c>
      <c r="M968" s="51" t="s">
        <v>6524</v>
      </c>
      <c r="N968" s="54" t="s">
        <v>6522</v>
      </c>
    </row>
    <row r="969" spans="1:14" s="51" customFormat="1" ht="16.5" customHeight="1" x14ac:dyDescent="0.25">
      <c r="A969" s="51" t="s">
        <v>2864</v>
      </c>
      <c r="B969" s="51" t="s">
        <v>2865</v>
      </c>
      <c r="C969" s="51">
        <v>2763</v>
      </c>
      <c r="D969" s="51" t="s">
        <v>2866</v>
      </c>
      <c r="E969" s="52">
        <v>911.98</v>
      </c>
      <c r="F969" s="52">
        <v>1477206.9643999999</v>
      </c>
      <c r="G969" s="52">
        <v>1201134.3600792328</v>
      </c>
      <c r="H969" s="53">
        <v>0.22984323277751861</v>
      </c>
      <c r="I969" s="52">
        <v>276072.6043207671</v>
      </c>
      <c r="J969" s="52">
        <v>1619.78</v>
      </c>
      <c r="K969" s="52">
        <v>1317.0621725029418</v>
      </c>
      <c r="L969" s="52">
        <v>1619.78</v>
      </c>
      <c r="M969" s="51" t="s">
        <v>6523</v>
      </c>
      <c r="N969" s="54" t="s">
        <v>6522</v>
      </c>
    </row>
    <row r="970" spans="1:14" s="51" customFormat="1" ht="16.5" customHeight="1" x14ac:dyDescent="0.25">
      <c r="A970" s="51" t="s">
        <v>2867</v>
      </c>
      <c r="B970" s="51" t="s">
        <v>2868</v>
      </c>
      <c r="C970" s="51">
        <v>2764</v>
      </c>
      <c r="D970" s="51" t="s">
        <v>2869</v>
      </c>
      <c r="E970" s="52">
        <v>16960.04</v>
      </c>
      <c r="F970" s="52">
        <v>21485819.275800001</v>
      </c>
      <c r="G970" s="52">
        <v>27156651.815649945</v>
      </c>
      <c r="H970" s="53">
        <v>-0.20881928222763946</v>
      </c>
      <c r="I970" s="52">
        <v>-5670832.5398499444</v>
      </c>
      <c r="J970" s="52">
        <v>1266.8495637864062</v>
      </c>
      <c r="K970" s="52">
        <v>1601.2139013616679</v>
      </c>
      <c r="L970" s="52">
        <v>1256.77</v>
      </c>
      <c r="M970" s="51" t="s">
        <v>6521</v>
      </c>
      <c r="N970" s="54" t="s">
        <v>6522</v>
      </c>
    </row>
    <row r="971" spans="1:14" s="51" customFormat="1" ht="16.5" customHeight="1" x14ac:dyDescent="0.25">
      <c r="A971" s="51" t="s">
        <v>2870</v>
      </c>
      <c r="B971" s="51" t="s">
        <v>2871</v>
      </c>
      <c r="C971" s="51">
        <v>2765</v>
      </c>
      <c r="D971" s="51" t="s">
        <v>2872</v>
      </c>
      <c r="E971" s="52">
        <v>390.37</v>
      </c>
      <c r="F971" s="52">
        <v>1296475.8003</v>
      </c>
      <c r="G971" s="52">
        <v>1508916.5581552053</v>
      </c>
      <c r="H971" s="53">
        <v>-0.14079026219642954</v>
      </c>
      <c r="I971" s="52">
        <v>-212440.75785520533</v>
      </c>
      <c r="J971" s="52">
        <v>3321.1460929374693</v>
      </c>
      <c r="K971" s="52">
        <v>3865.3496891544055</v>
      </c>
      <c r="L971" s="52">
        <v>3258.93</v>
      </c>
      <c r="M971" s="51" t="s">
        <v>6521</v>
      </c>
      <c r="N971" s="54" t="s">
        <v>6528</v>
      </c>
    </row>
    <row r="972" spans="1:14" s="51" customFormat="1" ht="16.5" customHeight="1" x14ac:dyDescent="0.25">
      <c r="A972" s="51" t="s">
        <v>2873</v>
      </c>
      <c r="B972" s="51" t="s">
        <v>2874</v>
      </c>
      <c r="C972" s="51">
        <v>2766</v>
      </c>
      <c r="D972" s="51" t="s">
        <v>2875</v>
      </c>
      <c r="E972" s="52">
        <v>270.02</v>
      </c>
      <c r="F972" s="52">
        <v>1347922.8593999997</v>
      </c>
      <c r="G972" s="52">
        <v>1566557.8181488118</v>
      </c>
      <c r="H972" s="53">
        <v>-0.13956392557995156</v>
      </c>
      <c r="I972" s="52">
        <v>-218634.95874881209</v>
      </c>
      <c r="J972" s="52">
        <v>4991.9371135471438</v>
      </c>
      <c r="K972" s="52">
        <v>5801.636242310984</v>
      </c>
      <c r="L972" s="52">
        <v>4844.97</v>
      </c>
      <c r="M972" s="51" t="s">
        <v>6524</v>
      </c>
      <c r="N972" s="54" t="s">
        <v>6522</v>
      </c>
    </row>
    <row r="973" spans="1:14" s="51" customFormat="1" ht="16.5" customHeight="1" x14ac:dyDescent="0.25">
      <c r="A973" s="51" t="s">
        <v>2876</v>
      </c>
      <c r="B973" s="51" t="s">
        <v>2877</v>
      </c>
      <c r="C973" s="51">
        <v>2768</v>
      </c>
      <c r="D973" s="51" t="s">
        <v>2878</v>
      </c>
      <c r="E973" s="52">
        <v>46068.87</v>
      </c>
      <c r="F973" s="52">
        <v>57897973.749899998</v>
      </c>
      <c r="G973" s="52">
        <v>55715498.933434486</v>
      </c>
      <c r="H973" s="53">
        <v>3.9171771917056786E-2</v>
      </c>
      <c r="I973" s="52">
        <v>2182474.8164655119</v>
      </c>
      <c r="J973" s="52">
        <v>1256.77</v>
      </c>
      <c r="K973" s="52">
        <v>1209.3958226766683</v>
      </c>
      <c r="L973" s="52">
        <v>1256.77</v>
      </c>
      <c r="M973" s="51" t="s">
        <v>6524</v>
      </c>
      <c r="N973" s="54" t="s">
        <v>6522</v>
      </c>
    </row>
    <row r="974" spans="1:14" s="51" customFormat="1" ht="16.5" customHeight="1" x14ac:dyDescent="0.25">
      <c r="A974" s="51" t="s">
        <v>2879</v>
      </c>
      <c r="B974" s="51" t="s">
        <v>2880</v>
      </c>
      <c r="C974" s="51">
        <v>2769</v>
      </c>
      <c r="D974" s="51" t="s">
        <v>2881</v>
      </c>
      <c r="E974" s="52">
        <v>293.62</v>
      </c>
      <c r="F974" s="52">
        <v>548865.15269999998</v>
      </c>
      <c r="G974" s="52">
        <v>748893.45190741529</v>
      </c>
      <c r="H974" s="53">
        <v>-0.26709847535446807</v>
      </c>
      <c r="I974" s="52">
        <v>-200028.29920741532</v>
      </c>
      <c r="J974" s="52">
        <v>1869.3043821946733</v>
      </c>
      <c r="K974" s="52">
        <v>2550.5532726224892</v>
      </c>
      <c r="L974" s="52">
        <v>1823.93</v>
      </c>
      <c r="M974" s="51" t="s">
        <v>6521</v>
      </c>
      <c r="N974" s="54" t="s">
        <v>6526</v>
      </c>
    </row>
    <row r="975" spans="1:14" s="51" customFormat="1" ht="16.5" customHeight="1" x14ac:dyDescent="0.25">
      <c r="A975" s="51" t="s">
        <v>2882</v>
      </c>
      <c r="B975" s="51" t="s">
        <v>2883</v>
      </c>
      <c r="C975" s="51">
        <v>2773</v>
      </c>
      <c r="D975" s="51" t="s">
        <v>2884</v>
      </c>
      <c r="E975" s="52">
        <v>338.07</v>
      </c>
      <c r="F975" s="52">
        <v>616616.01510000008</v>
      </c>
      <c r="G975" s="52">
        <v>481323.03283647698</v>
      </c>
      <c r="H975" s="53">
        <v>0.28108561825148937</v>
      </c>
      <c r="I975" s="52">
        <v>135292.9822635231</v>
      </c>
      <c r="J975" s="52">
        <v>1823.9300000000003</v>
      </c>
      <c r="K975" s="52">
        <v>1423.7377845904014</v>
      </c>
      <c r="L975" s="52">
        <v>1823.93</v>
      </c>
      <c r="M975" s="51" t="s">
        <v>6525</v>
      </c>
      <c r="N975" s="54" t="s">
        <v>6522</v>
      </c>
    </row>
    <row r="976" spans="1:14" s="51" customFormat="1" ht="16.5" customHeight="1" x14ac:dyDescent="0.25">
      <c r="A976" s="51" t="s">
        <v>2885</v>
      </c>
      <c r="B976" s="51" t="s">
        <v>2886</v>
      </c>
      <c r="C976" s="51">
        <v>2774</v>
      </c>
      <c r="D976" s="51" t="s">
        <v>2887</v>
      </c>
      <c r="E976" s="52">
        <v>4667.5</v>
      </c>
      <c r="F976" s="52">
        <v>10515613.642099999</v>
      </c>
      <c r="G976" s="52">
        <v>11276478.290236248</v>
      </c>
      <c r="H976" s="53">
        <v>-6.7473605548910132E-2</v>
      </c>
      <c r="I976" s="52">
        <v>-760864.64813624881</v>
      </c>
      <c r="J976" s="52">
        <v>2252.9434691162292</v>
      </c>
      <c r="K976" s="52">
        <v>2415.9567841963039</v>
      </c>
      <c r="L976" s="52">
        <v>2244.02</v>
      </c>
      <c r="M976" s="51" t="s">
        <v>6521</v>
      </c>
      <c r="N976" s="54" t="s">
        <v>6522</v>
      </c>
    </row>
    <row r="977" spans="1:14" s="51" customFormat="1" ht="16.5" customHeight="1" x14ac:dyDescent="0.25">
      <c r="A977" s="51" t="s">
        <v>2888</v>
      </c>
      <c r="B977" s="51" t="s">
        <v>2889</v>
      </c>
      <c r="C977" s="51">
        <v>2775</v>
      </c>
      <c r="D977" s="51" t="s">
        <v>2890</v>
      </c>
      <c r="E977" s="52">
        <v>582.91000000000008</v>
      </c>
      <c r="F977" s="52">
        <v>2995144.4197999998</v>
      </c>
      <c r="G977" s="52">
        <v>3290514.0249028527</v>
      </c>
      <c r="H977" s="53">
        <v>-8.9763970877338339E-2</v>
      </c>
      <c r="I977" s="52">
        <v>-295369.60510285292</v>
      </c>
      <c r="J977" s="52">
        <v>5138.2622013689925</v>
      </c>
      <c r="K977" s="52">
        <v>5644.9778265990499</v>
      </c>
      <c r="L977" s="52">
        <v>5118.9799999999996</v>
      </c>
      <c r="M977" s="51" t="s">
        <v>6524</v>
      </c>
      <c r="N977" s="54" t="s">
        <v>6522</v>
      </c>
    </row>
    <row r="978" spans="1:14" s="51" customFormat="1" ht="16.5" customHeight="1" x14ac:dyDescent="0.25">
      <c r="A978" s="51" t="s">
        <v>2891</v>
      </c>
      <c r="B978" s="51" t="s">
        <v>2892</v>
      </c>
      <c r="C978" s="51">
        <v>2776</v>
      </c>
      <c r="D978" s="51" t="s">
        <v>2893</v>
      </c>
      <c r="E978" s="52">
        <v>322.39000000000004</v>
      </c>
      <c r="F978" s="52">
        <v>2517480.0619999995</v>
      </c>
      <c r="G978" s="52">
        <v>2773976.3019878357</v>
      </c>
      <c r="H978" s="53">
        <v>-9.246518789797542E-2</v>
      </c>
      <c r="I978" s="52">
        <v>-256496.23998783622</v>
      </c>
      <c r="J978" s="52">
        <v>7808.8031948881762</v>
      </c>
      <c r="K978" s="52">
        <v>8604.4117435027001</v>
      </c>
      <c r="L978" s="52">
        <v>7780.4</v>
      </c>
      <c r="M978" s="51" t="s">
        <v>6525</v>
      </c>
      <c r="N978" s="54" t="s">
        <v>6522</v>
      </c>
    </row>
    <row r="979" spans="1:14" s="51" customFormat="1" ht="16.5" customHeight="1" x14ac:dyDescent="0.25">
      <c r="A979" s="51" t="s">
        <v>2894</v>
      </c>
      <c r="B979" s="51" t="s">
        <v>2895</v>
      </c>
      <c r="C979" s="51">
        <v>2777</v>
      </c>
      <c r="D979" s="51" t="s">
        <v>2896</v>
      </c>
      <c r="E979" s="52">
        <v>129.6</v>
      </c>
      <c r="F979" s="52">
        <v>1446501.7180000001</v>
      </c>
      <c r="G979" s="52">
        <v>1722945.4958337813</v>
      </c>
      <c r="H979" s="53">
        <v>-0.16044835922102241</v>
      </c>
      <c r="I979" s="52">
        <v>-276443.77783378121</v>
      </c>
      <c r="J979" s="52">
        <v>11161.278688271606</v>
      </c>
      <c r="K979" s="52">
        <v>13294.332529581647</v>
      </c>
      <c r="L979" s="52">
        <v>10952.73</v>
      </c>
      <c r="M979" s="51" t="s">
        <v>6523</v>
      </c>
      <c r="N979" s="54" t="s">
        <v>6526</v>
      </c>
    </row>
    <row r="980" spans="1:14" s="51" customFormat="1" ht="16.5" customHeight="1" x14ac:dyDescent="0.25">
      <c r="A980" s="51" t="s">
        <v>2897</v>
      </c>
      <c r="B980" s="51" t="s">
        <v>2898</v>
      </c>
      <c r="C980" s="51">
        <v>2778</v>
      </c>
      <c r="D980" s="51" t="s">
        <v>2899</v>
      </c>
      <c r="E980" s="52">
        <v>1201.3499999999999</v>
      </c>
      <c r="F980" s="52">
        <v>2695853.4269999992</v>
      </c>
      <c r="G980" s="52">
        <v>1885808.1335193212</v>
      </c>
      <c r="H980" s="53">
        <v>0.4295480961623388</v>
      </c>
      <c r="I980" s="52">
        <v>810045.293480678</v>
      </c>
      <c r="J980" s="52">
        <v>2244.0199999999995</v>
      </c>
      <c r="K980" s="52">
        <v>1569.740819510818</v>
      </c>
      <c r="L980" s="52">
        <v>2244.02</v>
      </c>
      <c r="M980" s="51" t="s">
        <v>6523</v>
      </c>
      <c r="N980" s="54" t="s">
        <v>6527</v>
      </c>
    </row>
    <row r="981" spans="1:14" s="51" customFormat="1" ht="16.5" customHeight="1" x14ac:dyDescent="0.25">
      <c r="A981" s="51" t="s">
        <v>2900</v>
      </c>
      <c r="B981" s="51" t="s">
        <v>2901</v>
      </c>
      <c r="C981" s="51">
        <v>2779</v>
      </c>
      <c r="D981" s="51" t="s">
        <v>2902</v>
      </c>
      <c r="E981" s="52">
        <v>4039.8100000000004</v>
      </c>
      <c r="F981" s="52">
        <v>27293671.684200004</v>
      </c>
      <c r="G981" s="52">
        <v>25899166.072961401</v>
      </c>
      <c r="H981" s="53">
        <v>5.3843649147238715E-2</v>
      </c>
      <c r="I981" s="52">
        <v>1394505.6112386025</v>
      </c>
      <c r="J981" s="52">
        <v>6756.1770687730368</v>
      </c>
      <c r="K981" s="52">
        <v>6410.9861783008109</v>
      </c>
      <c r="L981" s="52">
        <v>6752.82</v>
      </c>
      <c r="M981" s="51" t="s">
        <v>6521</v>
      </c>
      <c r="N981" s="54" t="s">
        <v>6522</v>
      </c>
    </row>
    <row r="982" spans="1:14" s="51" customFormat="1" ht="16.5" customHeight="1" x14ac:dyDescent="0.25">
      <c r="A982" s="51" t="s">
        <v>2903</v>
      </c>
      <c r="B982" s="51" t="s">
        <v>2904</v>
      </c>
      <c r="C982" s="51">
        <v>2780</v>
      </c>
      <c r="D982" s="51" t="s">
        <v>2905</v>
      </c>
      <c r="E982" s="52">
        <v>5085.42</v>
      </c>
      <c r="F982" s="52">
        <v>41211170.556899995</v>
      </c>
      <c r="G982" s="52">
        <v>39908888.113317415</v>
      </c>
      <c r="H982" s="53">
        <v>3.263138877447247E-2</v>
      </c>
      <c r="I982" s="52">
        <v>1302282.4435825795</v>
      </c>
      <c r="J982" s="52">
        <v>8103.788980438193</v>
      </c>
      <c r="K982" s="52">
        <v>7847.7073896192278</v>
      </c>
      <c r="L982" s="52">
        <v>8201.1299999999992</v>
      </c>
      <c r="M982" s="51" t="s">
        <v>6521</v>
      </c>
      <c r="N982" s="54" t="s">
        <v>6522</v>
      </c>
    </row>
    <row r="983" spans="1:14" s="51" customFormat="1" ht="16.5" customHeight="1" x14ac:dyDescent="0.25">
      <c r="A983" s="51" t="s">
        <v>2906</v>
      </c>
      <c r="B983" s="51" t="s">
        <v>2907</v>
      </c>
      <c r="C983" s="51">
        <v>2781</v>
      </c>
      <c r="D983" s="51" t="s">
        <v>2908</v>
      </c>
      <c r="E983" s="52">
        <v>1835.46</v>
      </c>
      <c r="F983" s="52">
        <v>18013350.488700002</v>
      </c>
      <c r="G983" s="52">
        <v>18625365.97347666</v>
      </c>
      <c r="H983" s="53">
        <v>-3.2859246129616659E-2</v>
      </c>
      <c r="I983" s="52">
        <v>-612015.48477665707</v>
      </c>
      <c r="J983" s="52">
        <v>9814.0795706253484</v>
      </c>
      <c r="K983" s="52">
        <v>10147.519408473439</v>
      </c>
      <c r="L983" s="52">
        <v>9812.34</v>
      </c>
      <c r="M983" s="51" t="s">
        <v>6521</v>
      </c>
      <c r="N983" s="54" t="s">
        <v>6522</v>
      </c>
    </row>
    <row r="984" spans="1:14" s="51" customFormat="1" ht="16.5" customHeight="1" x14ac:dyDescent="0.25">
      <c r="A984" s="51" t="s">
        <v>2909</v>
      </c>
      <c r="B984" s="51" t="s">
        <v>2910</v>
      </c>
      <c r="C984" s="51">
        <v>2782</v>
      </c>
      <c r="D984" s="51" t="s">
        <v>2911</v>
      </c>
      <c r="E984" s="52">
        <v>526.4799999999999</v>
      </c>
      <c r="F984" s="52">
        <v>6920676.5758999996</v>
      </c>
      <c r="G984" s="52">
        <v>7905680.5073691485</v>
      </c>
      <c r="H984" s="53">
        <v>-0.12459445212224218</v>
      </c>
      <c r="I984" s="52">
        <v>-985003.93146914896</v>
      </c>
      <c r="J984" s="52">
        <v>13145.184196740618</v>
      </c>
      <c r="K984" s="52">
        <v>15016.107938324627</v>
      </c>
      <c r="L984" s="52">
        <v>13816.05</v>
      </c>
      <c r="M984" s="51" t="s">
        <v>6521</v>
      </c>
      <c r="N984" s="54" t="s">
        <v>6522</v>
      </c>
    </row>
    <row r="985" spans="1:14" s="51" customFormat="1" ht="16.5" customHeight="1" x14ac:dyDescent="0.25">
      <c r="A985" s="51" t="s">
        <v>2912</v>
      </c>
      <c r="B985" s="51" t="s">
        <v>2913</v>
      </c>
      <c r="C985" s="51">
        <v>2783</v>
      </c>
      <c r="D985" s="51" t="s">
        <v>2914</v>
      </c>
      <c r="E985" s="52">
        <v>20542.27</v>
      </c>
      <c r="F985" s="52">
        <v>107772807.80274114</v>
      </c>
      <c r="G985" s="52">
        <v>110745522.31442954</v>
      </c>
      <c r="H985" s="53">
        <v>-2.6842751287480926E-2</v>
      </c>
      <c r="I985" s="52">
        <v>-2972714.5116883963</v>
      </c>
      <c r="J985" s="52">
        <v>5246.3923316527889</v>
      </c>
      <c r="K985" s="52">
        <v>5391.1044063985883</v>
      </c>
      <c r="L985" s="52">
        <v>5265.45</v>
      </c>
      <c r="M985" s="51" t="s">
        <v>6521</v>
      </c>
      <c r="N985" s="54" t="s">
        <v>6522</v>
      </c>
    </row>
    <row r="986" spans="1:14" s="51" customFormat="1" ht="16.5" customHeight="1" x14ac:dyDescent="0.25">
      <c r="A986" s="51" t="s">
        <v>2915</v>
      </c>
      <c r="B986" s="51" t="s">
        <v>2916</v>
      </c>
      <c r="C986" s="51">
        <v>2784</v>
      </c>
      <c r="D986" s="51" t="s">
        <v>2917</v>
      </c>
      <c r="E986" s="52">
        <v>12125.56</v>
      </c>
      <c r="F986" s="52">
        <v>71649281.926171497</v>
      </c>
      <c r="G986" s="52">
        <v>71636948.764464423</v>
      </c>
      <c r="H986" s="53">
        <v>1.7216201862013669E-4</v>
      </c>
      <c r="I986" s="52">
        <v>12333.16170707345</v>
      </c>
      <c r="J986" s="52">
        <v>5908.9462199000709</v>
      </c>
      <c r="K986" s="52">
        <v>5907.9290989005394</v>
      </c>
      <c r="L986" s="52">
        <v>5932.08</v>
      </c>
      <c r="M986" s="51" t="s">
        <v>6521</v>
      </c>
      <c r="N986" s="54" t="s">
        <v>6522</v>
      </c>
    </row>
    <row r="987" spans="1:14" s="51" customFormat="1" ht="16.5" customHeight="1" x14ac:dyDescent="0.25">
      <c r="A987" s="51" t="s">
        <v>2918</v>
      </c>
      <c r="B987" s="51" t="s">
        <v>2919</v>
      </c>
      <c r="C987" s="51">
        <v>2785</v>
      </c>
      <c r="D987" s="51" t="s">
        <v>2920</v>
      </c>
      <c r="E987" s="52">
        <v>1905.2999999999997</v>
      </c>
      <c r="F987" s="52">
        <v>12832556.498871697</v>
      </c>
      <c r="G987" s="52">
        <v>12859029.901180197</v>
      </c>
      <c r="H987" s="53">
        <v>-2.0587402402781896E-3</v>
      </c>
      <c r="I987" s="52">
        <v>-26473.402308499441</v>
      </c>
      <c r="J987" s="52">
        <v>6735.1894708821173</v>
      </c>
      <c r="K987" s="52">
        <v>6749.0840818664765</v>
      </c>
      <c r="L987" s="52">
        <v>6751.76</v>
      </c>
      <c r="M987" s="51" t="s">
        <v>6521</v>
      </c>
      <c r="N987" s="54" t="s">
        <v>6522</v>
      </c>
    </row>
    <row r="988" spans="1:14" s="51" customFormat="1" ht="16.5" customHeight="1" x14ac:dyDescent="0.25">
      <c r="A988" s="51" t="s">
        <v>2921</v>
      </c>
      <c r="B988" s="51" t="s">
        <v>2922</v>
      </c>
      <c r="C988" s="51">
        <v>2786</v>
      </c>
      <c r="D988" s="51" t="s">
        <v>2923</v>
      </c>
      <c r="E988" s="52">
        <v>192.4</v>
      </c>
      <c r="F988" s="52">
        <v>2090123.5243927769</v>
      </c>
      <c r="G988" s="52">
        <v>1808617.235966872</v>
      </c>
      <c r="H988" s="53">
        <v>0.15564724410879238</v>
      </c>
      <c r="I988" s="52">
        <v>281506.28842590493</v>
      </c>
      <c r="J988" s="52">
        <v>10863.42788145934</v>
      </c>
      <c r="K988" s="52">
        <v>9400.2974842353015</v>
      </c>
      <c r="L988" s="52">
        <v>10050.370000000001</v>
      </c>
      <c r="M988" s="51" t="s">
        <v>6524</v>
      </c>
      <c r="N988" s="54" t="s">
        <v>6526</v>
      </c>
    </row>
    <row r="989" spans="1:14" s="51" customFormat="1" ht="16.5" customHeight="1" x14ac:dyDescent="0.25">
      <c r="A989" s="51" t="s">
        <v>2924</v>
      </c>
      <c r="B989" s="51" t="s">
        <v>2925</v>
      </c>
      <c r="C989" s="51">
        <v>2787</v>
      </c>
      <c r="D989" s="51" t="s">
        <v>2926</v>
      </c>
      <c r="E989" s="52">
        <v>3354.58</v>
      </c>
      <c r="F989" s="52">
        <v>15044480.014900001</v>
      </c>
      <c r="G989" s="52">
        <v>15165405.68641085</v>
      </c>
      <c r="H989" s="53">
        <v>-7.9737841513337626E-3</v>
      </c>
      <c r="I989" s="52">
        <v>-120925.67151084915</v>
      </c>
      <c r="J989" s="52">
        <v>4484.7581559837599</v>
      </c>
      <c r="K989" s="52">
        <v>4520.8060879188606</v>
      </c>
      <c r="L989" s="52">
        <v>4480.33</v>
      </c>
      <c r="M989" s="51" t="s">
        <v>6521</v>
      </c>
      <c r="N989" s="54" t="s">
        <v>6522</v>
      </c>
    </row>
    <row r="990" spans="1:14" s="51" customFormat="1" ht="16.5" customHeight="1" x14ac:dyDescent="0.25">
      <c r="A990" s="51" t="s">
        <v>2927</v>
      </c>
      <c r="B990" s="51" t="s">
        <v>2928</v>
      </c>
      <c r="C990" s="51">
        <v>2788</v>
      </c>
      <c r="D990" s="51" t="s">
        <v>2929</v>
      </c>
      <c r="E990" s="52">
        <v>1921.6200000000001</v>
      </c>
      <c r="F990" s="52">
        <v>10827945.8378</v>
      </c>
      <c r="G990" s="52">
        <v>11268325.514924087</v>
      </c>
      <c r="H990" s="53">
        <v>-3.9081199468442351E-2</v>
      </c>
      <c r="I990" s="52">
        <v>-440379.67712408677</v>
      </c>
      <c r="J990" s="52">
        <v>5634.8007607123154</v>
      </c>
      <c r="K990" s="52">
        <v>5863.9718128059067</v>
      </c>
      <c r="L990" s="52">
        <v>5699.9</v>
      </c>
      <c r="M990" s="51" t="s">
        <v>6521</v>
      </c>
      <c r="N990" s="54" t="s">
        <v>6522</v>
      </c>
    </row>
    <row r="991" spans="1:14" s="51" customFormat="1" ht="16.5" customHeight="1" x14ac:dyDescent="0.25">
      <c r="A991" s="51" t="s">
        <v>2930</v>
      </c>
      <c r="B991" s="51" t="s">
        <v>2931</v>
      </c>
      <c r="C991" s="51">
        <v>2789</v>
      </c>
      <c r="D991" s="51" t="s">
        <v>2932</v>
      </c>
      <c r="E991" s="52">
        <v>1245.1199999999999</v>
      </c>
      <c r="F991" s="52">
        <v>8951075.5805000011</v>
      </c>
      <c r="G991" s="52">
        <v>9562380.5905288104</v>
      </c>
      <c r="H991" s="53">
        <v>-6.3928119597570165E-2</v>
      </c>
      <c r="I991" s="52">
        <v>-611305.01002880931</v>
      </c>
      <c r="J991" s="52">
        <v>7188.9260316274749</v>
      </c>
      <c r="K991" s="52">
        <v>7679.8867502962057</v>
      </c>
      <c r="L991" s="52">
        <v>7272.25</v>
      </c>
      <c r="M991" s="51" t="s">
        <v>6521</v>
      </c>
      <c r="N991" s="54" t="s">
        <v>6528</v>
      </c>
    </row>
    <row r="992" spans="1:14" s="51" customFormat="1" ht="16.5" customHeight="1" x14ac:dyDescent="0.25">
      <c r="A992" s="51" t="s">
        <v>2933</v>
      </c>
      <c r="B992" s="51" t="s">
        <v>2934</v>
      </c>
      <c r="C992" s="51">
        <v>2791</v>
      </c>
      <c r="D992" s="51" t="s">
        <v>2935</v>
      </c>
      <c r="E992" s="52">
        <v>14688.07</v>
      </c>
      <c r="F992" s="52">
        <v>50798986.324211299</v>
      </c>
      <c r="G992" s="52">
        <v>54175479.66148296</v>
      </c>
      <c r="H992" s="53">
        <v>-6.232512122402567E-2</v>
      </c>
      <c r="I992" s="52">
        <v>-3376493.3372716606</v>
      </c>
      <c r="J992" s="52">
        <v>3458.5201680146747</v>
      </c>
      <c r="K992" s="52">
        <v>3688.4001547843222</v>
      </c>
      <c r="L992" s="52">
        <v>3461.64</v>
      </c>
      <c r="M992" s="51" t="s">
        <v>6523</v>
      </c>
      <c r="N992" s="54" t="s">
        <v>6522</v>
      </c>
    </row>
    <row r="993" spans="1:14" s="51" customFormat="1" ht="16.5" customHeight="1" x14ac:dyDescent="0.25">
      <c r="A993" s="51" t="s">
        <v>2936</v>
      </c>
      <c r="B993" s="51" t="s">
        <v>2937</v>
      </c>
      <c r="C993" s="51">
        <v>2792</v>
      </c>
      <c r="D993" s="51" t="s">
        <v>2938</v>
      </c>
      <c r="E993" s="52">
        <v>5892.33</v>
      </c>
      <c r="F993" s="52">
        <v>29859393.371537022</v>
      </c>
      <c r="G993" s="52">
        <v>29495714.509763096</v>
      </c>
      <c r="H993" s="53">
        <v>1.2329888182690096E-2</v>
      </c>
      <c r="I993" s="52">
        <v>363678.86177392676</v>
      </c>
      <c r="J993" s="52">
        <v>5067.5018832171691</v>
      </c>
      <c r="K993" s="52">
        <v>5005.7811612321602</v>
      </c>
      <c r="L993" s="52">
        <v>5302.78</v>
      </c>
      <c r="M993" s="51" t="s">
        <v>6523</v>
      </c>
      <c r="N993" s="54" t="s">
        <v>6522</v>
      </c>
    </row>
    <row r="994" spans="1:14" s="51" customFormat="1" ht="16.5" customHeight="1" x14ac:dyDescent="0.25">
      <c r="A994" s="51" t="s">
        <v>2939</v>
      </c>
      <c r="B994" s="51" t="s">
        <v>2940</v>
      </c>
      <c r="C994" s="51">
        <v>2793</v>
      </c>
      <c r="D994" s="51" t="s">
        <v>2941</v>
      </c>
      <c r="E994" s="52">
        <v>2116.5200000000004</v>
      </c>
      <c r="F994" s="52">
        <v>15532984.199617246</v>
      </c>
      <c r="G994" s="52">
        <v>15597132.154169241</v>
      </c>
      <c r="H994" s="53">
        <v>-4.1128044513520923E-3</v>
      </c>
      <c r="I994" s="52">
        <v>-64147.954551994801</v>
      </c>
      <c r="J994" s="52">
        <v>7338.9262561266814</v>
      </c>
      <c r="K994" s="52">
        <v>7369.2344764846248</v>
      </c>
      <c r="L994" s="52">
        <v>7829.07</v>
      </c>
      <c r="M994" s="51" t="s">
        <v>6521</v>
      </c>
      <c r="N994" s="54" t="s">
        <v>6522</v>
      </c>
    </row>
    <row r="995" spans="1:14" s="51" customFormat="1" ht="16.5" customHeight="1" x14ac:dyDescent="0.25">
      <c r="A995" s="51" t="s">
        <v>2942</v>
      </c>
      <c r="B995" s="51" t="s">
        <v>2943</v>
      </c>
      <c r="C995" s="51">
        <v>2794</v>
      </c>
      <c r="D995" s="51" t="s">
        <v>2944</v>
      </c>
      <c r="E995" s="52">
        <v>244.08</v>
      </c>
      <c r="F995" s="52">
        <v>2927547.5879339073</v>
      </c>
      <c r="G995" s="52">
        <v>3507488.9466395085</v>
      </c>
      <c r="H995" s="53">
        <v>-0.16534374520587936</v>
      </c>
      <c r="I995" s="52">
        <v>-579941.35870560119</v>
      </c>
      <c r="J995" s="52">
        <v>11994.213323229707</v>
      </c>
      <c r="K995" s="52">
        <v>14370.243144212996</v>
      </c>
      <c r="L995" s="52">
        <v>11921.67</v>
      </c>
      <c r="M995" s="51" t="s">
        <v>6523</v>
      </c>
      <c r="N995" s="54" t="s">
        <v>6522</v>
      </c>
    </row>
    <row r="996" spans="1:14" s="51" customFormat="1" ht="16.5" customHeight="1" x14ac:dyDescent="0.25">
      <c r="A996" s="51" t="s">
        <v>2945</v>
      </c>
      <c r="B996" s="51" t="s">
        <v>2946</v>
      </c>
      <c r="C996" s="51">
        <v>2795</v>
      </c>
      <c r="D996" s="51" t="s">
        <v>2947</v>
      </c>
      <c r="E996" s="52">
        <v>947.79</v>
      </c>
      <c r="F996" s="52">
        <v>2495769.2430000002</v>
      </c>
      <c r="G996" s="52">
        <v>3545661.516169962</v>
      </c>
      <c r="H996" s="53">
        <v>-0.29610617606388434</v>
      </c>
      <c r="I996" s="52">
        <v>-1049892.2731699618</v>
      </c>
      <c r="J996" s="52">
        <v>2633.2512930079452</v>
      </c>
      <c r="K996" s="52">
        <v>3740.9779763132783</v>
      </c>
      <c r="L996" s="52">
        <v>2602.8000000000002</v>
      </c>
      <c r="M996" s="51" t="s">
        <v>6525</v>
      </c>
      <c r="N996" s="54" t="s">
        <v>6526</v>
      </c>
    </row>
    <row r="997" spans="1:14" s="51" customFormat="1" ht="16.5" customHeight="1" x14ac:dyDescent="0.25">
      <c r="A997" s="51" t="s">
        <v>2948</v>
      </c>
      <c r="B997" s="51" t="s">
        <v>2949</v>
      </c>
      <c r="C997" s="51">
        <v>2796</v>
      </c>
      <c r="D997" s="51" t="s">
        <v>2950</v>
      </c>
      <c r="E997" s="52">
        <v>518.97</v>
      </c>
      <c r="F997" s="52">
        <v>3602230.8512999993</v>
      </c>
      <c r="G997" s="52">
        <v>3402466.4990226808</v>
      </c>
      <c r="H997" s="53">
        <v>5.8711629441376756E-2</v>
      </c>
      <c r="I997" s="52">
        <v>199764.35227731848</v>
      </c>
      <c r="J997" s="52">
        <v>6941.1157702757364</v>
      </c>
      <c r="K997" s="52">
        <v>6556.1911074294867</v>
      </c>
      <c r="L997" s="52">
        <v>7280.99</v>
      </c>
      <c r="M997" s="51" t="s">
        <v>6525</v>
      </c>
      <c r="N997" s="54" t="s">
        <v>6522</v>
      </c>
    </row>
    <row r="998" spans="1:14" s="51" customFormat="1" ht="16.5" customHeight="1" x14ac:dyDescent="0.25">
      <c r="A998" s="51" t="s">
        <v>2951</v>
      </c>
      <c r="B998" s="51" t="s">
        <v>2952</v>
      </c>
      <c r="C998" s="51">
        <v>2797</v>
      </c>
      <c r="D998" s="51" t="s">
        <v>2953</v>
      </c>
      <c r="E998" s="52">
        <v>142.85</v>
      </c>
      <c r="F998" s="52">
        <v>1716305.6018000001</v>
      </c>
      <c r="G998" s="52">
        <v>1505708.8859658446</v>
      </c>
      <c r="H998" s="53">
        <v>0.13986549312224272</v>
      </c>
      <c r="I998" s="52">
        <v>210596.71583415545</v>
      </c>
      <c r="J998" s="52">
        <v>12014.739949597481</v>
      </c>
      <c r="K998" s="52">
        <v>10540.489226222224</v>
      </c>
      <c r="L998" s="52">
        <v>13511.73</v>
      </c>
      <c r="M998" s="51" t="s">
        <v>6525</v>
      </c>
      <c r="N998" s="54" t="s">
        <v>6522</v>
      </c>
    </row>
    <row r="999" spans="1:14" s="51" customFormat="1" ht="16.5" customHeight="1" x14ac:dyDescent="0.25">
      <c r="A999" s="51" t="s">
        <v>3233</v>
      </c>
      <c r="B999" s="51" t="s">
        <v>3234</v>
      </c>
      <c r="C999" s="51">
        <v>2927</v>
      </c>
      <c r="D999" s="51" t="s">
        <v>3235</v>
      </c>
      <c r="E999" s="52">
        <v>225.39</v>
      </c>
      <c r="F999" s="52">
        <v>586645.09200000006</v>
      </c>
      <c r="G999" s="52">
        <v>314356.74637751409</v>
      </c>
      <c r="H999" s="53">
        <v>0.86617624326564391</v>
      </c>
      <c r="I999" s="52">
        <v>272288.34562248597</v>
      </c>
      <c r="J999" s="52">
        <v>2602.8000000000006</v>
      </c>
      <c r="K999" s="52">
        <v>1394.723574149315</v>
      </c>
      <c r="L999" s="52">
        <v>2602.8000000000002</v>
      </c>
      <c r="M999" s="51" t="s">
        <v>6525</v>
      </c>
      <c r="N999" s="54" t="s">
        <v>6526</v>
      </c>
    </row>
    <row r="1000" spans="1:14" s="51" customFormat="1" ht="16.5" customHeight="1" x14ac:dyDescent="0.25">
      <c r="A1000" s="51" t="s">
        <v>2954</v>
      </c>
      <c r="B1000" s="51" t="s">
        <v>2955</v>
      </c>
      <c r="C1000" s="51">
        <v>2799</v>
      </c>
      <c r="D1000" s="51" t="s">
        <v>2956</v>
      </c>
      <c r="E1000" s="52">
        <v>770.21999999999991</v>
      </c>
      <c r="F1000" s="52">
        <v>1858421.3311000003</v>
      </c>
      <c r="G1000" s="52">
        <v>2174072.3981225174</v>
      </c>
      <c r="H1000" s="53">
        <v>-0.14518884803243293</v>
      </c>
      <c r="I1000" s="52">
        <v>-315651.06702251709</v>
      </c>
      <c r="J1000" s="52">
        <v>2412.8448120017665</v>
      </c>
      <c r="K1000" s="52">
        <v>2822.6641714348079</v>
      </c>
      <c r="L1000" s="52">
        <v>2378.2800000000002</v>
      </c>
      <c r="M1000" s="51" t="s">
        <v>6521</v>
      </c>
      <c r="N1000" s="54" t="s">
        <v>6522</v>
      </c>
    </row>
    <row r="1001" spans="1:14" s="51" customFormat="1" ht="16.5" customHeight="1" x14ac:dyDescent="0.25">
      <c r="A1001" s="51" t="s">
        <v>2957</v>
      </c>
      <c r="B1001" s="51" t="s">
        <v>2958</v>
      </c>
      <c r="C1001" s="51">
        <v>2800</v>
      </c>
      <c r="D1001" s="51" t="s">
        <v>2959</v>
      </c>
      <c r="E1001" s="52">
        <v>220.99</v>
      </c>
      <c r="F1001" s="52">
        <v>1460507.9668999999</v>
      </c>
      <c r="G1001" s="52">
        <v>1182854.7534652189</v>
      </c>
      <c r="H1001" s="53">
        <v>0.23473145170308118</v>
      </c>
      <c r="I1001" s="52">
        <v>277653.21343478095</v>
      </c>
      <c r="J1001" s="52">
        <v>6608.9323811032164</v>
      </c>
      <c r="K1001" s="52">
        <v>5352.5261480846139</v>
      </c>
      <c r="L1001" s="52">
        <v>8049.25</v>
      </c>
      <c r="M1001" s="51" t="s">
        <v>6524</v>
      </c>
      <c r="N1001" s="54" t="s">
        <v>6522</v>
      </c>
    </row>
    <row r="1002" spans="1:14" s="51" customFormat="1" ht="16.5" customHeight="1" x14ac:dyDescent="0.25">
      <c r="A1002" s="51" t="s">
        <v>2960</v>
      </c>
      <c r="B1002" s="51" t="s">
        <v>2961</v>
      </c>
      <c r="C1002" s="51">
        <v>2801</v>
      </c>
      <c r="D1002" s="51" t="s">
        <v>2962</v>
      </c>
      <c r="E1002" s="52">
        <v>105.50000000000001</v>
      </c>
      <c r="F1002" s="52">
        <v>1244675.2850000001</v>
      </c>
      <c r="G1002" s="52">
        <v>1071310.5720774871</v>
      </c>
      <c r="H1002" s="53">
        <v>0.1618248876106243</v>
      </c>
      <c r="I1002" s="52">
        <v>173364.71292251302</v>
      </c>
      <c r="J1002" s="52">
        <v>11797.869999999999</v>
      </c>
      <c r="K1002" s="52">
        <v>10154.602578933525</v>
      </c>
      <c r="L1002" s="52">
        <v>11797.87</v>
      </c>
      <c r="M1002" s="51" t="s">
        <v>6524</v>
      </c>
      <c r="N1002" s="54" t="s">
        <v>6526</v>
      </c>
    </row>
    <row r="1003" spans="1:14" s="51" customFormat="1" ht="16.5" customHeight="1" x14ac:dyDescent="0.25">
      <c r="A1003" s="51" t="s">
        <v>2963</v>
      </c>
      <c r="B1003" s="51" t="s">
        <v>2964</v>
      </c>
      <c r="C1003" s="51">
        <v>2803</v>
      </c>
      <c r="D1003" s="51" t="s">
        <v>2965</v>
      </c>
      <c r="E1003" s="52">
        <v>255.19000000000003</v>
      </c>
      <c r="F1003" s="52">
        <v>606913.27320000017</v>
      </c>
      <c r="G1003" s="52">
        <v>240076.49774352615</v>
      </c>
      <c r="H1003" s="53">
        <v>1.5279995289183446</v>
      </c>
      <c r="I1003" s="52">
        <v>366836.77545647405</v>
      </c>
      <c r="J1003" s="52">
        <v>2378.2800000000002</v>
      </c>
      <c r="K1003" s="52">
        <v>940.77549176506182</v>
      </c>
      <c r="L1003" s="52">
        <v>2378.2800000000002</v>
      </c>
      <c r="M1003" s="51" t="s">
        <v>6523</v>
      </c>
      <c r="N1003" s="54" t="s">
        <v>6527</v>
      </c>
    </row>
    <row r="1004" spans="1:14" s="51" customFormat="1" ht="16.5" customHeight="1" x14ac:dyDescent="0.25">
      <c r="A1004" s="51" t="s">
        <v>2966</v>
      </c>
      <c r="B1004" s="51" t="s">
        <v>2967</v>
      </c>
      <c r="C1004" s="51">
        <v>2804</v>
      </c>
      <c r="D1004" s="51" t="s">
        <v>2968</v>
      </c>
      <c r="E1004" s="52">
        <v>3547.43</v>
      </c>
      <c r="F1004" s="52">
        <v>10509393.498099998</v>
      </c>
      <c r="G1004" s="52">
        <v>12027828.331062861</v>
      </c>
      <c r="H1004" s="53">
        <v>-0.12624347398119906</v>
      </c>
      <c r="I1004" s="52">
        <v>-1518434.8329628631</v>
      </c>
      <c r="J1004" s="52">
        <v>2962.537244737739</v>
      </c>
      <c r="K1004" s="52">
        <v>3390.5752420943786</v>
      </c>
      <c r="L1004" s="52">
        <v>2945.97</v>
      </c>
      <c r="M1004" s="51" t="s">
        <v>6521</v>
      </c>
      <c r="N1004" s="54" t="s">
        <v>6522</v>
      </c>
    </row>
    <row r="1005" spans="1:14" s="51" customFormat="1" ht="16.5" customHeight="1" x14ac:dyDescent="0.25">
      <c r="A1005" s="51" t="s">
        <v>2969</v>
      </c>
      <c r="B1005" s="51" t="s">
        <v>2970</v>
      </c>
      <c r="C1005" s="51">
        <v>2805</v>
      </c>
      <c r="D1005" s="51" t="s">
        <v>2971</v>
      </c>
      <c r="E1005" s="52">
        <v>244.27</v>
      </c>
      <c r="F1005" s="52">
        <v>1332266.9642</v>
      </c>
      <c r="G1005" s="52">
        <v>1417406.1650344685</v>
      </c>
      <c r="H1005" s="53">
        <v>-6.0066904557592338E-2</v>
      </c>
      <c r="I1005" s="52">
        <v>-85139.200834468473</v>
      </c>
      <c r="J1005" s="52">
        <v>5454.0752618004663</v>
      </c>
      <c r="K1005" s="52">
        <v>5802.6207272054226</v>
      </c>
      <c r="L1005" s="52">
        <v>5994.58</v>
      </c>
      <c r="M1005" s="51" t="s">
        <v>6524</v>
      </c>
      <c r="N1005" s="54" t="s">
        <v>6522</v>
      </c>
    </row>
    <row r="1006" spans="1:14" s="51" customFormat="1" ht="16.5" customHeight="1" x14ac:dyDescent="0.25">
      <c r="A1006" s="51" t="s">
        <v>2972</v>
      </c>
      <c r="B1006" s="51" t="s">
        <v>2973</v>
      </c>
      <c r="C1006" s="51">
        <v>2806</v>
      </c>
      <c r="D1006" s="51" t="s">
        <v>2974</v>
      </c>
      <c r="E1006" s="52">
        <v>109.73</v>
      </c>
      <c r="F1006" s="52">
        <v>1045578.9991</v>
      </c>
      <c r="G1006" s="52">
        <v>986093.73246356717</v>
      </c>
      <c r="H1006" s="53">
        <v>6.0324150410955513E-2</v>
      </c>
      <c r="I1006" s="52">
        <v>59485.266636432847</v>
      </c>
      <c r="J1006" s="52">
        <v>9528.6521379750302</v>
      </c>
      <c r="K1006" s="52">
        <v>8986.5463634700372</v>
      </c>
      <c r="L1006" s="52">
        <v>9098.48</v>
      </c>
      <c r="M1006" s="51" t="s">
        <v>6525</v>
      </c>
      <c r="N1006" s="54" t="s">
        <v>6522</v>
      </c>
    </row>
    <row r="1007" spans="1:14" s="51" customFormat="1" ht="16.5" customHeight="1" x14ac:dyDescent="0.25">
      <c r="A1007" s="51" t="s">
        <v>2975</v>
      </c>
      <c r="B1007" s="51" t="s">
        <v>2976</v>
      </c>
      <c r="C1007" s="51">
        <v>2808</v>
      </c>
      <c r="D1007" s="51" t="s">
        <v>2977</v>
      </c>
      <c r="E1007" s="52">
        <v>25528.21</v>
      </c>
      <c r="F1007" s="52">
        <v>80843736.416500002</v>
      </c>
      <c r="G1007" s="52">
        <v>88577531.365126714</v>
      </c>
      <c r="H1007" s="53">
        <v>-8.7311023793913645E-2</v>
      </c>
      <c r="I1007" s="52">
        <v>-7733794.948626712</v>
      </c>
      <c r="J1007" s="52">
        <v>3166.8392110727705</v>
      </c>
      <c r="K1007" s="52">
        <v>3469.7901405984485</v>
      </c>
      <c r="L1007" s="52">
        <v>3150.6</v>
      </c>
      <c r="M1007" s="51" t="s">
        <v>6521</v>
      </c>
      <c r="N1007" s="54" t="s">
        <v>6522</v>
      </c>
    </row>
    <row r="1008" spans="1:14" s="51" customFormat="1" ht="16.5" customHeight="1" x14ac:dyDescent="0.25">
      <c r="A1008" s="51" t="s">
        <v>2978</v>
      </c>
      <c r="B1008" s="51" t="s">
        <v>2979</v>
      </c>
      <c r="C1008" s="51">
        <v>2809</v>
      </c>
      <c r="D1008" s="51" t="s">
        <v>2980</v>
      </c>
      <c r="E1008" s="52">
        <v>5837.93</v>
      </c>
      <c r="F1008" s="52">
        <v>28206472.051599991</v>
      </c>
      <c r="G1008" s="52">
        <v>31410377.40826783</v>
      </c>
      <c r="H1008" s="53">
        <v>-0.10200149189625807</v>
      </c>
      <c r="I1008" s="52">
        <v>-3203905.356667839</v>
      </c>
      <c r="J1008" s="52">
        <v>4831.5879175666696</v>
      </c>
      <c r="K1008" s="52">
        <v>5380.3963747882945</v>
      </c>
      <c r="L1008" s="52">
        <v>5018.9399999999996</v>
      </c>
      <c r="M1008" s="51" t="s">
        <v>6521</v>
      </c>
      <c r="N1008" s="54" t="s">
        <v>6522</v>
      </c>
    </row>
    <row r="1009" spans="1:14" s="51" customFormat="1" ht="16.5" customHeight="1" x14ac:dyDescent="0.25">
      <c r="A1009" s="51" t="s">
        <v>2981</v>
      </c>
      <c r="B1009" s="51" t="s">
        <v>2982</v>
      </c>
      <c r="C1009" s="51">
        <v>2810</v>
      </c>
      <c r="D1009" s="51" t="s">
        <v>2983</v>
      </c>
      <c r="E1009" s="52">
        <v>2328.5</v>
      </c>
      <c r="F1009" s="52">
        <v>19706462.498399999</v>
      </c>
      <c r="G1009" s="52">
        <v>20447278.121361945</v>
      </c>
      <c r="H1009" s="53">
        <v>-3.6230525088226329E-2</v>
      </c>
      <c r="I1009" s="52">
        <v>-740815.62296194583</v>
      </c>
      <c r="J1009" s="52">
        <v>8463.1576115095559</v>
      </c>
      <c r="K1009" s="52">
        <v>8781.3090493287291</v>
      </c>
      <c r="L1009" s="52">
        <v>9248.7199999999993</v>
      </c>
      <c r="M1009" s="51" t="s">
        <v>6521</v>
      </c>
      <c r="N1009" s="54" t="s">
        <v>6526</v>
      </c>
    </row>
    <row r="1010" spans="1:14" s="51" customFormat="1" ht="16.5" customHeight="1" x14ac:dyDescent="0.25">
      <c r="A1010" s="51" t="s">
        <v>2984</v>
      </c>
      <c r="B1010" s="51" t="s">
        <v>2985</v>
      </c>
      <c r="C1010" s="51">
        <v>2811</v>
      </c>
      <c r="D1010" s="51" t="s">
        <v>2986</v>
      </c>
      <c r="E1010" s="52">
        <v>403.42</v>
      </c>
      <c r="F1010" s="52">
        <v>5631437.2468000008</v>
      </c>
      <c r="G1010" s="52">
        <v>6020874.2208302375</v>
      </c>
      <c r="H1010" s="53">
        <v>-6.4681134291580622E-2</v>
      </c>
      <c r="I1010" s="52">
        <v>-389436.97403023671</v>
      </c>
      <c r="J1010" s="52">
        <v>13959.241601308811</v>
      </c>
      <c r="K1010" s="52">
        <v>14924.580389743289</v>
      </c>
      <c r="L1010" s="52">
        <v>13880.46</v>
      </c>
      <c r="M1010" s="51" t="s">
        <v>6524</v>
      </c>
      <c r="N1010" s="54" t="s">
        <v>6522</v>
      </c>
    </row>
    <row r="1011" spans="1:14" s="51" customFormat="1" ht="16.5" customHeight="1" x14ac:dyDescent="0.25">
      <c r="A1011" s="51" t="s">
        <v>2987</v>
      </c>
      <c r="B1011" s="51" t="s">
        <v>2988</v>
      </c>
      <c r="C1011" s="51">
        <v>2812</v>
      </c>
      <c r="D1011" s="51" t="s">
        <v>2989</v>
      </c>
      <c r="E1011" s="52">
        <v>522.04999999999995</v>
      </c>
      <c r="F1011" s="52">
        <v>1644770.73</v>
      </c>
      <c r="G1011" s="52">
        <v>1159387.2875344066</v>
      </c>
      <c r="H1011" s="53">
        <v>0.41865513593635018</v>
      </c>
      <c r="I1011" s="52">
        <v>485383.44246559334</v>
      </c>
      <c r="J1011" s="52">
        <v>3150.6000000000004</v>
      </c>
      <c r="K1011" s="52">
        <v>2220.8357198245508</v>
      </c>
      <c r="L1011" s="52">
        <v>3150.6</v>
      </c>
      <c r="M1011" s="51" t="s">
        <v>6525</v>
      </c>
      <c r="N1011" s="54" t="s">
        <v>6527</v>
      </c>
    </row>
    <row r="1012" spans="1:14" s="51" customFormat="1" ht="16.5" customHeight="1" x14ac:dyDescent="0.25">
      <c r="A1012" s="51" t="s">
        <v>2990</v>
      </c>
      <c r="B1012" s="51" t="s">
        <v>2991</v>
      </c>
      <c r="C1012" s="51">
        <v>2813</v>
      </c>
      <c r="D1012" s="51" t="s">
        <v>2992</v>
      </c>
      <c r="E1012" s="52">
        <v>3387.0699999999997</v>
      </c>
      <c r="F1012" s="52">
        <v>9631880.3683000002</v>
      </c>
      <c r="G1012" s="52">
        <v>9771143.6634881273</v>
      </c>
      <c r="H1012" s="53">
        <v>-1.4252507176668816E-2</v>
      </c>
      <c r="I1012" s="52">
        <v>-139263.29518812709</v>
      </c>
      <c r="J1012" s="52">
        <v>2843.720492431512</v>
      </c>
      <c r="K1012" s="52">
        <v>2884.8366474528511</v>
      </c>
      <c r="L1012" s="52">
        <v>2830.79</v>
      </c>
      <c r="M1012" s="51" t="s">
        <v>6521</v>
      </c>
      <c r="N1012" s="54" t="s">
        <v>6522</v>
      </c>
    </row>
    <row r="1013" spans="1:14" s="51" customFormat="1" ht="16.5" customHeight="1" x14ac:dyDescent="0.25">
      <c r="A1013" s="51" t="s">
        <v>2993</v>
      </c>
      <c r="B1013" s="51" t="s">
        <v>2994</v>
      </c>
      <c r="C1013" s="51">
        <v>2814</v>
      </c>
      <c r="D1013" s="51" t="s">
        <v>2995</v>
      </c>
      <c r="E1013" s="52">
        <v>463.18</v>
      </c>
      <c r="F1013" s="52">
        <v>2053150.2991999998</v>
      </c>
      <c r="G1013" s="52">
        <v>2152675.3617580649</v>
      </c>
      <c r="H1013" s="53">
        <v>-4.623319629430056E-2</v>
      </c>
      <c r="I1013" s="52">
        <v>-99525.062558065169</v>
      </c>
      <c r="J1013" s="52">
        <v>4432.7265840493974</v>
      </c>
      <c r="K1013" s="52">
        <v>4647.5999865237382</v>
      </c>
      <c r="L1013" s="52">
        <v>4811.4399999999996</v>
      </c>
      <c r="M1013" s="51" t="s">
        <v>6524</v>
      </c>
      <c r="N1013" s="54" t="s">
        <v>6528</v>
      </c>
    </row>
    <row r="1014" spans="1:14" s="51" customFormat="1" ht="16.5" customHeight="1" x14ac:dyDescent="0.25">
      <c r="A1014" s="51" t="s">
        <v>2996</v>
      </c>
      <c r="B1014" s="51" t="s">
        <v>2997</v>
      </c>
      <c r="C1014" s="51">
        <v>2815</v>
      </c>
      <c r="D1014" s="51" t="s">
        <v>2998</v>
      </c>
      <c r="E1014" s="52">
        <v>162.62</v>
      </c>
      <c r="F1014" s="52">
        <v>1079945.926</v>
      </c>
      <c r="G1014" s="52">
        <v>1065575.6671030861</v>
      </c>
      <c r="H1014" s="53">
        <v>1.3485911268958928E-2</v>
      </c>
      <c r="I1014" s="52">
        <v>14370.258896913845</v>
      </c>
      <c r="J1014" s="52">
        <v>6640.9170212765957</v>
      </c>
      <c r="K1014" s="52">
        <v>6552.5499145436361</v>
      </c>
      <c r="L1014" s="52">
        <v>6250.8</v>
      </c>
      <c r="M1014" s="51" t="s">
        <v>6524</v>
      </c>
      <c r="N1014" s="54" t="s">
        <v>6528</v>
      </c>
    </row>
    <row r="1015" spans="1:14" s="51" customFormat="1" ht="16.5" customHeight="1" x14ac:dyDescent="0.25">
      <c r="A1015" s="51" t="s">
        <v>2999</v>
      </c>
      <c r="B1015" s="51" t="s">
        <v>3000</v>
      </c>
      <c r="C1015" s="51">
        <v>2817</v>
      </c>
      <c r="D1015" s="51" t="s">
        <v>3001</v>
      </c>
      <c r="E1015" s="52">
        <v>8944.67</v>
      </c>
      <c r="F1015" s="52">
        <v>27426981.691399995</v>
      </c>
      <c r="G1015" s="52">
        <v>26946210.114552625</v>
      </c>
      <c r="H1015" s="53">
        <v>1.784189965132521E-2</v>
      </c>
      <c r="I1015" s="52">
        <v>480771.57684737071</v>
      </c>
      <c r="J1015" s="52">
        <v>3066.2932999652303</v>
      </c>
      <c r="K1015" s="52">
        <v>3012.5437958641987</v>
      </c>
      <c r="L1015" s="52">
        <v>3064.18</v>
      </c>
      <c r="M1015" s="51" t="s">
        <v>6524</v>
      </c>
      <c r="N1015" s="54" t="s">
        <v>6522</v>
      </c>
    </row>
    <row r="1016" spans="1:14" s="51" customFormat="1" ht="16.5" customHeight="1" x14ac:dyDescent="0.25">
      <c r="A1016" s="51" t="s">
        <v>3002</v>
      </c>
      <c r="B1016" s="51" t="s">
        <v>3003</v>
      </c>
      <c r="C1016" s="51">
        <v>2818</v>
      </c>
      <c r="D1016" s="51" t="s">
        <v>3004</v>
      </c>
      <c r="E1016" s="52">
        <v>192.25</v>
      </c>
      <c r="F1016" s="52">
        <v>702271.23</v>
      </c>
      <c r="G1016" s="52">
        <v>695816.6062967449</v>
      </c>
      <c r="H1016" s="53">
        <v>9.2763289131712057E-3</v>
      </c>
      <c r="I1016" s="52">
        <v>6454.6237032550853</v>
      </c>
      <c r="J1016" s="52">
        <v>3652.9062678803639</v>
      </c>
      <c r="K1016" s="52">
        <v>3619.3321523887903</v>
      </c>
      <c r="L1016" s="52">
        <v>3506.04</v>
      </c>
      <c r="M1016" s="51" t="s">
        <v>6524</v>
      </c>
      <c r="N1016" s="54" t="s">
        <v>6526</v>
      </c>
    </row>
    <row r="1017" spans="1:14" s="51" customFormat="1" ht="16.5" customHeight="1" x14ac:dyDescent="0.25">
      <c r="A1017" s="51" t="s">
        <v>3005</v>
      </c>
      <c r="B1017" s="51" t="s">
        <v>3006</v>
      </c>
      <c r="C1017" s="51">
        <v>2821</v>
      </c>
      <c r="D1017" s="51" t="s">
        <v>3007</v>
      </c>
      <c r="E1017" s="52">
        <v>17472.189999999999</v>
      </c>
      <c r="F1017" s="52">
        <v>44920487.385699995</v>
      </c>
      <c r="G1017" s="52">
        <v>50086468.09299209</v>
      </c>
      <c r="H1017" s="53">
        <v>-0.10314124560950821</v>
      </c>
      <c r="I1017" s="52">
        <v>-5165980.7072920948</v>
      </c>
      <c r="J1017" s="52">
        <v>2570.970633086064</v>
      </c>
      <c r="K1017" s="52">
        <v>2866.6393905395998</v>
      </c>
      <c r="L1017" s="52">
        <v>2562.1999999999998</v>
      </c>
      <c r="M1017" s="51" t="s">
        <v>6521</v>
      </c>
      <c r="N1017" s="54" t="s">
        <v>6522</v>
      </c>
    </row>
    <row r="1018" spans="1:14" s="51" customFormat="1" ht="16.5" customHeight="1" x14ac:dyDescent="0.25">
      <c r="A1018" s="51" t="s">
        <v>3008</v>
      </c>
      <c r="B1018" s="51" t="s">
        <v>3009</v>
      </c>
      <c r="C1018" s="51">
        <v>2822</v>
      </c>
      <c r="D1018" s="51" t="s">
        <v>3010</v>
      </c>
      <c r="E1018" s="52">
        <v>4934.8899999999994</v>
      </c>
      <c r="F1018" s="52">
        <v>21143680.175799999</v>
      </c>
      <c r="G1018" s="52">
        <v>21422300.902032748</v>
      </c>
      <c r="H1018" s="53">
        <v>-1.3006106463863132E-2</v>
      </c>
      <c r="I1018" s="52">
        <v>-278620.72623274848</v>
      </c>
      <c r="J1018" s="52">
        <v>4284.5291740646708</v>
      </c>
      <c r="K1018" s="52">
        <v>4340.9885330843745</v>
      </c>
      <c r="L1018" s="52">
        <v>4278.62</v>
      </c>
      <c r="M1018" s="51" t="s">
        <v>6521</v>
      </c>
      <c r="N1018" s="54" t="s">
        <v>6522</v>
      </c>
    </row>
    <row r="1019" spans="1:14" s="51" customFormat="1" ht="16.5" customHeight="1" x14ac:dyDescent="0.25">
      <c r="A1019" s="51" t="s">
        <v>3011</v>
      </c>
      <c r="B1019" s="51" t="s">
        <v>3012</v>
      </c>
      <c r="C1019" s="51">
        <v>2823</v>
      </c>
      <c r="D1019" s="51" t="s">
        <v>3013</v>
      </c>
      <c r="E1019" s="52">
        <v>3427.72</v>
      </c>
      <c r="F1019" s="52">
        <v>20033575.600400001</v>
      </c>
      <c r="G1019" s="52">
        <v>21301452.951888859</v>
      </c>
      <c r="H1019" s="53">
        <v>-5.952069815859351E-2</v>
      </c>
      <c r="I1019" s="52">
        <v>-1267877.3514888585</v>
      </c>
      <c r="J1019" s="52">
        <v>5844.5776202256902</v>
      </c>
      <c r="K1019" s="52">
        <v>6214.4670369484265</v>
      </c>
      <c r="L1019" s="52">
        <v>5967.44</v>
      </c>
      <c r="M1019" s="51" t="s">
        <v>6521</v>
      </c>
      <c r="N1019" s="54" t="s">
        <v>6522</v>
      </c>
    </row>
    <row r="1020" spans="1:14" s="51" customFormat="1" ht="16.5" customHeight="1" x14ac:dyDescent="0.25">
      <c r="A1020" s="51" t="s">
        <v>3014</v>
      </c>
      <c r="B1020" s="51" t="s">
        <v>3015</v>
      </c>
      <c r="C1020" s="51">
        <v>2824</v>
      </c>
      <c r="D1020" s="51" t="s">
        <v>3016</v>
      </c>
      <c r="E1020" s="52">
        <v>266.95999999999998</v>
      </c>
      <c r="F1020" s="52">
        <v>2489738.2981000002</v>
      </c>
      <c r="G1020" s="52">
        <v>2873922.7826140826</v>
      </c>
      <c r="H1020" s="53">
        <v>-0.13367947351899034</v>
      </c>
      <c r="I1020" s="52">
        <v>-384184.48451408232</v>
      </c>
      <c r="J1020" s="52">
        <v>9326.2597321696157</v>
      </c>
      <c r="K1020" s="52">
        <v>10765.368529420448</v>
      </c>
      <c r="L1020" s="52">
        <v>9082</v>
      </c>
      <c r="M1020" s="51" t="s">
        <v>6523</v>
      </c>
      <c r="N1020" s="54" t="s">
        <v>6528</v>
      </c>
    </row>
    <row r="1021" spans="1:14" s="51" customFormat="1" ht="16.5" customHeight="1" x14ac:dyDescent="0.25">
      <c r="A1021" s="51" t="s">
        <v>3017</v>
      </c>
      <c r="B1021" s="51" t="s">
        <v>3018</v>
      </c>
      <c r="C1021" s="51">
        <v>2825</v>
      </c>
      <c r="D1021" s="51" t="s">
        <v>3019</v>
      </c>
      <c r="E1021" s="52">
        <v>1222.3799999999999</v>
      </c>
      <c r="F1021" s="52">
        <v>3131982.0359999998</v>
      </c>
      <c r="G1021" s="52">
        <v>2641411.4276306066</v>
      </c>
      <c r="H1021" s="53">
        <v>0.18572290679057302</v>
      </c>
      <c r="I1021" s="52">
        <v>490570.60836939327</v>
      </c>
      <c r="J1021" s="52">
        <v>2562.2000000000003</v>
      </c>
      <c r="K1021" s="52">
        <v>2160.8758549964878</v>
      </c>
      <c r="L1021" s="52">
        <v>2562.1999999999998</v>
      </c>
      <c r="M1021" s="51" t="s">
        <v>6523</v>
      </c>
      <c r="N1021" s="54" t="s">
        <v>6526</v>
      </c>
    </row>
    <row r="1022" spans="1:14" s="51" customFormat="1" ht="16.5" customHeight="1" x14ac:dyDescent="0.25">
      <c r="A1022" s="51" t="s">
        <v>3020</v>
      </c>
      <c r="B1022" s="51" t="s">
        <v>3021</v>
      </c>
      <c r="C1022" s="51">
        <v>2826</v>
      </c>
      <c r="D1022" s="51" t="s">
        <v>3022</v>
      </c>
      <c r="E1022" s="52">
        <v>1161.1000000000001</v>
      </c>
      <c r="F1022" s="52">
        <v>2435008.7380999997</v>
      </c>
      <c r="G1022" s="52">
        <v>2990942.898002265</v>
      </c>
      <c r="H1022" s="53">
        <v>-0.18587254215839066</v>
      </c>
      <c r="I1022" s="52">
        <v>-555934.1599022653</v>
      </c>
      <c r="J1022" s="52">
        <v>2097.156780725174</v>
      </c>
      <c r="K1022" s="52">
        <v>2575.956332789824</v>
      </c>
      <c r="L1022" s="52">
        <v>2065.1</v>
      </c>
      <c r="M1022" s="51" t="s">
        <v>6523</v>
      </c>
      <c r="N1022" s="54" t="s">
        <v>6522</v>
      </c>
    </row>
    <row r="1023" spans="1:14" s="51" customFormat="1" ht="16.5" customHeight="1" x14ac:dyDescent="0.25">
      <c r="A1023" s="51" t="s">
        <v>3023</v>
      </c>
      <c r="B1023" s="51" t="s">
        <v>3024</v>
      </c>
      <c r="C1023" s="51">
        <v>2827</v>
      </c>
      <c r="D1023" s="51" t="s">
        <v>3025</v>
      </c>
      <c r="E1023" s="52">
        <v>80.19</v>
      </c>
      <c r="F1023" s="52">
        <v>412152.826</v>
      </c>
      <c r="G1023" s="52">
        <v>420601.42370095022</v>
      </c>
      <c r="H1023" s="53">
        <v>-2.0086945085942554E-2</v>
      </c>
      <c r="I1023" s="52">
        <v>-8448.597700950224</v>
      </c>
      <c r="J1023" s="52">
        <v>5139.7035291183438</v>
      </c>
      <c r="K1023" s="52">
        <v>5245.0607769167009</v>
      </c>
      <c r="L1023" s="52">
        <v>5040.3999999999996</v>
      </c>
      <c r="M1023" s="51" t="s">
        <v>6525</v>
      </c>
      <c r="N1023" s="54" t="s">
        <v>6528</v>
      </c>
    </row>
    <row r="1024" spans="1:14" s="51" customFormat="1" ht="16.5" customHeight="1" x14ac:dyDescent="0.25">
      <c r="A1024" s="51" t="s">
        <v>3026</v>
      </c>
      <c r="B1024" s="51" t="s">
        <v>3027</v>
      </c>
      <c r="C1024" s="51">
        <v>2830</v>
      </c>
      <c r="D1024" s="51" t="s">
        <v>3028</v>
      </c>
      <c r="E1024" s="52">
        <v>806.68000000000006</v>
      </c>
      <c r="F1024" s="52">
        <v>1665874.868</v>
      </c>
      <c r="G1024" s="52">
        <v>1140073.193942066</v>
      </c>
      <c r="H1024" s="53">
        <v>0.46119992720805358</v>
      </c>
      <c r="I1024" s="52">
        <v>525801.67405793397</v>
      </c>
      <c r="J1024" s="52">
        <v>2065.1</v>
      </c>
      <c r="K1024" s="52">
        <v>1413.2905166138567</v>
      </c>
      <c r="L1024" s="52">
        <v>2065.1</v>
      </c>
      <c r="M1024" s="51" t="s">
        <v>6523</v>
      </c>
      <c r="N1024" s="54" t="s">
        <v>6522</v>
      </c>
    </row>
    <row r="1025" spans="1:14" s="51" customFormat="1" ht="16.5" customHeight="1" x14ac:dyDescent="0.25">
      <c r="A1025" s="51" t="s">
        <v>3029</v>
      </c>
      <c r="B1025" s="51" t="s">
        <v>3030</v>
      </c>
      <c r="C1025" s="51">
        <v>2831</v>
      </c>
      <c r="D1025" s="51" t="s">
        <v>3031</v>
      </c>
      <c r="E1025" s="52">
        <v>18969.369999999995</v>
      </c>
      <c r="F1025" s="52">
        <v>40430181.890199997</v>
      </c>
      <c r="G1025" s="52">
        <v>46551596.646890111</v>
      </c>
      <c r="H1025" s="53">
        <v>-0.13149741786781566</v>
      </c>
      <c r="I1025" s="52">
        <v>-6121414.7566901147</v>
      </c>
      <c r="J1025" s="52">
        <v>2131.3402548529552</v>
      </c>
      <c r="K1025" s="52">
        <v>2454.0402051776164</v>
      </c>
      <c r="L1025" s="52">
        <v>2126.91</v>
      </c>
      <c r="M1025" s="51" t="s">
        <v>6521</v>
      </c>
      <c r="N1025" s="54" t="s">
        <v>6522</v>
      </c>
    </row>
    <row r="1026" spans="1:14" s="51" customFormat="1" ht="16.5" customHeight="1" x14ac:dyDescent="0.25">
      <c r="A1026" s="51" t="s">
        <v>3032</v>
      </c>
      <c r="B1026" s="51" t="s">
        <v>3033</v>
      </c>
      <c r="C1026" s="51">
        <v>2832</v>
      </c>
      <c r="D1026" s="51" t="s">
        <v>3034</v>
      </c>
      <c r="E1026" s="52">
        <v>920.97000000000014</v>
      </c>
      <c r="F1026" s="52">
        <v>3439612.0566000007</v>
      </c>
      <c r="G1026" s="52">
        <v>3422609.2215624633</v>
      </c>
      <c r="H1026" s="53">
        <v>4.9677991078909134E-3</v>
      </c>
      <c r="I1026" s="52">
        <v>17002.835037537385</v>
      </c>
      <c r="J1026" s="52">
        <v>3734.7710094791364</v>
      </c>
      <c r="K1026" s="52">
        <v>3716.3091322871132</v>
      </c>
      <c r="L1026" s="52">
        <v>3706.38</v>
      </c>
      <c r="M1026" s="51" t="s">
        <v>6521</v>
      </c>
      <c r="N1026" s="54" t="s">
        <v>6522</v>
      </c>
    </row>
    <row r="1027" spans="1:14" s="51" customFormat="1" ht="16.5" customHeight="1" x14ac:dyDescent="0.25">
      <c r="A1027" s="51" t="s">
        <v>3035</v>
      </c>
      <c r="B1027" s="51" t="s">
        <v>3036</v>
      </c>
      <c r="C1027" s="51">
        <v>2833</v>
      </c>
      <c r="D1027" s="51" t="s">
        <v>3037</v>
      </c>
      <c r="E1027" s="52">
        <v>466.96</v>
      </c>
      <c r="F1027" s="52">
        <v>3169599.5989000001</v>
      </c>
      <c r="G1027" s="52">
        <v>3362527.1887169727</v>
      </c>
      <c r="H1027" s="53">
        <v>-5.7375770957137529E-2</v>
      </c>
      <c r="I1027" s="52">
        <v>-192927.58981697261</v>
      </c>
      <c r="J1027" s="52">
        <v>6787.7325657443898</v>
      </c>
      <c r="K1027" s="52">
        <v>7200.8891312253145</v>
      </c>
      <c r="L1027" s="52">
        <v>6754.99</v>
      </c>
      <c r="M1027" s="51" t="s">
        <v>6524</v>
      </c>
      <c r="N1027" s="54" t="s">
        <v>6522</v>
      </c>
    </row>
    <row r="1028" spans="1:14" s="51" customFormat="1" ht="16.5" customHeight="1" x14ac:dyDescent="0.25">
      <c r="A1028" s="51" t="s">
        <v>3038</v>
      </c>
      <c r="B1028" s="51" t="s">
        <v>3039</v>
      </c>
      <c r="C1028" s="51">
        <v>2834</v>
      </c>
      <c r="D1028" s="51" t="s">
        <v>3040</v>
      </c>
      <c r="E1028" s="52">
        <v>161.23999999999998</v>
      </c>
      <c r="F1028" s="52">
        <v>1489942.5999000003</v>
      </c>
      <c r="G1028" s="52">
        <v>1929311.1153644565</v>
      </c>
      <c r="H1028" s="53">
        <v>-0.22773336657082255</v>
      </c>
      <c r="I1028" s="52">
        <v>-439368.51546445629</v>
      </c>
      <c r="J1028" s="52">
        <v>9240.5271638551258</v>
      </c>
      <c r="K1028" s="52">
        <v>11965.46213944714</v>
      </c>
      <c r="L1028" s="52">
        <v>9495.2199999999993</v>
      </c>
      <c r="M1028" s="51" t="s">
        <v>6525</v>
      </c>
      <c r="N1028" s="54" t="s">
        <v>6526</v>
      </c>
    </row>
    <row r="1029" spans="1:14" s="51" customFormat="1" ht="16.5" customHeight="1" x14ac:dyDescent="0.25">
      <c r="A1029" s="51" t="s">
        <v>3041</v>
      </c>
      <c r="B1029" s="51" t="s">
        <v>3042</v>
      </c>
      <c r="C1029" s="51">
        <v>2835</v>
      </c>
      <c r="D1029" s="51" t="s">
        <v>3043</v>
      </c>
      <c r="E1029" s="52">
        <v>14188.160000000002</v>
      </c>
      <c r="F1029" s="52">
        <v>30176939.385599993</v>
      </c>
      <c r="G1029" s="52">
        <v>24119690.850525293</v>
      </c>
      <c r="H1029" s="53">
        <v>0.25113292589912195</v>
      </c>
      <c r="I1029" s="52">
        <v>6057248.5350746997</v>
      </c>
      <c r="J1029" s="52">
        <v>2126.9099999999994</v>
      </c>
      <c r="K1029" s="52">
        <v>1699.9872323490354</v>
      </c>
      <c r="L1029" s="52">
        <v>2126.91</v>
      </c>
      <c r="M1029" s="51" t="s">
        <v>6521</v>
      </c>
      <c r="N1029" s="54" t="s">
        <v>6522</v>
      </c>
    </row>
    <row r="1030" spans="1:14" s="51" customFormat="1" ht="16.5" customHeight="1" x14ac:dyDescent="0.25">
      <c r="A1030" s="51" t="s">
        <v>3044</v>
      </c>
      <c r="B1030" s="51" t="s">
        <v>3045</v>
      </c>
      <c r="C1030" s="51">
        <v>2836</v>
      </c>
      <c r="D1030" s="51" t="s">
        <v>3046</v>
      </c>
      <c r="E1030" s="52">
        <v>1911.6100000000001</v>
      </c>
      <c r="F1030" s="52">
        <v>3123810.9354999992</v>
      </c>
      <c r="G1030" s="52">
        <v>4016274.7184103094</v>
      </c>
      <c r="H1030" s="53">
        <v>-0.22221183695909086</v>
      </c>
      <c r="I1030" s="52">
        <v>-892463.7829103102</v>
      </c>
      <c r="J1030" s="52">
        <v>1634.1256508911331</v>
      </c>
      <c r="K1030" s="52">
        <v>2100.9906405649213</v>
      </c>
      <c r="L1030" s="52">
        <v>1613.05</v>
      </c>
      <c r="M1030" s="51" t="s">
        <v>6523</v>
      </c>
      <c r="N1030" s="54" t="s">
        <v>6522</v>
      </c>
    </row>
    <row r="1031" spans="1:14" s="51" customFormat="1" ht="16.5" customHeight="1" x14ac:dyDescent="0.25">
      <c r="A1031" s="51" t="s">
        <v>3047</v>
      </c>
      <c r="B1031" s="51" t="s">
        <v>3048</v>
      </c>
      <c r="C1031" s="51">
        <v>2837</v>
      </c>
      <c r="D1031" s="51" t="s">
        <v>3049</v>
      </c>
      <c r="E1031" s="52">
        <v>166.64000000000001</v>
      </c>
      <c r="F1031" s="52">
        <v>597939.96439999994</v>
      </c>
      <c r="G1031" s="52">
        <v>769422.52233349346</v>
      </c>
      <c r="H1031" s="53">
        <v>-0.22287176805459719</v>
      </c>
      <c r="I1031" s="52">
        <v>-171482.55793349352</v>
      </c>
      <c r="J1031" s="52">
        <v>3588.2139006240991</v>
      </c>
      <c r="K1031" s="52">
        <v>4617.2738978246125</v>
      </c>
      <c r="L1031" s="52">
        <v>3527.5</v>
      </c>
      <c r="M1031" s="51" t="s">
        <v>6523</v>
      </c>
      <c r="N1031" s="54" t="s">
        <v>6531</v>
      </c>
    </row>
    <row r="1032" spans="1:14" s="51" customFormat="1" ht="16.5" customHeight="1" x14ac:dyDescent="0.25">
      <c r="A1032" s="51" t="s">
        <v>3050</v>
      </c>
      <c r="B1032" s="51" t="s">
        <v>3051</v>
      </c>
      <c r="C1032" s="51">
        <v>2840</v>
      </c>
      <c r="D1032" s="51" t="s">
        <v>3052</v>
      </c>
      <c r="E1032" s="52">
        <v>5242.75</v>
      </c>
      <c r="F1032" s="52">
        <v>8456817.8874999993</v>
      </c>
      <c r="G1032" s="52">
        <v>8944093.4388936069</v>
      </c>
      <c r="H1032" s="53">
        <v>-5.4480149913760711E-2</v>
      </c>
      <c r="I1032" s="52">
        <v>-487275.55139360763</v>
      </c>
      <c r="J1032" s="52">
        <v>1613.05</v>
      </c>
      <c r="K1032" s="52">
        <v>1705.9927402400663</v>
      </c>
      <c r="L1032" s="52">
        <v>1613.05</v>
      </c>
      <c r="M1032" s="51" t="s">
        <v>6524</v>
      </c>
      <c r="N1032" s="54" t="s">
        <v>6522</v>
      </c>
    </row>
    <row r="1033" spans="1:14" s="51" customFormat="1" ht="16.5" customHeight="1" x14ac:dyDescent="0.25">
      <c r="A1033" s="51" t="s">
        <v>3053</v>
      </c>
      <c r="B1033" s="51" t="s">
        <v>3054</v>
      </c>
      <c r="C1033" s="51">
        <v>2841</v>
      </c>
      <c r="D1033" s="51" t="s">
        <v>3055</v>
      </c>
      <c r="E1033" s="52">
        <v>33665.89</v>
      </c>
      <c r="F1033" s="52">
        <v>60583239.123099998</v>
      </c>
      <c r="G1033" s="52">
        <v>71580733.269194469</v>
      </c>
      <c r="H1033" s="53">
        <v>-0.15363762906334122</v>
      </c>
      <c r="I1033" s="52">
        <v>-10997494.146094471</v>
      </c>
      <c r="J1033" s="52">
        <v>1799.5436663964624</v>
      </c>
      <c r="K1033" s="52">
        <v>2126.2094443127589</v>
      </c>
      <c r="L1033" s="52">
        <v>1792.24</v>
      </c>
      <c r="M1033" s="51" t="s">
        <v>6521</v>
      </c>
      <c r="N1033" s="54" t="s">
        <v>6522</v>
      </c>
    </row>
    <row r="1034" spans="1:14" s="51" customFormat="1" ht="16.5" customHeight="1" x14ac:dyDescent="0.25">
      <c r="A1034" s="51" t="s">
        <v>3056</v>
      </c>
      <c r="B1034" s="51" t="s">
        <v>3057</v>
      </c>
      <c r="C1034" s="51">
        <v>2842</v>
      </c>
      <c r="D1034" s="51" t="s">
        <v>3058</v>
      </c>
      <c r="E1034" s="52">
        <v>5352.48</v>
      </c>
      <c r="F1034" s="52">
        <v>17389669.426800001</v>
      </c>
      <c r="G1034" s="52">
        <v>19097259.968432471</v>
      </c>
      <c r="H1034" s="53">
        <v>-8.9415473447766569E-2</v>
      </c>
      <c r="I1034" s="52">
        <v>-1707590.5416324697</v>
      </c>
      <c r="J1034" s="52">
        <v>3248.8994684333247</v>
      </c>
      <c r="K1034" s="52">
        <v>3567.927384769765</v>
      </c>
      <c r="L1034" s="52">
        <v>3239.06</v>
      </c>
      <c r="M1034" s="51" t="s">
        <v>6521</v>
      </c>
      <c r="N1034" s="54" t="s">
        <v>6522</v>
      </c>
    </row>
    <row r="1035" spans="1:14" s="51" customFormat="1" ht="16.5" customHeight="1" x14ac:dyDescent="0.25">
      <c r="A1035" s="51" t="s">
        <v>3059</v>
      </c>
      <c r="B1035" s="51" t="s">
        <v>3060</v>
      </c>
      <c r="C1035" s="51">
        <v>2843</v>
      </c>
      <c r="D1035" s="51" t="s">
        <v>3061</v>
      </c>
      <c r="E1035" s="52">
        <v>1488.66</v>
      </c>
      <c r="F1035" s="52">
        <v>8449288.2940999996</v>
      </c>
      <c r="G1035" s="52">
        <v>8612507.7413703725</v>
      </c>
      <c r="H1035" s="53">
        <v>-1.8951442735586133E-2</v>
      </c>
      <c r="I1035" s="52">
        <v>-163219.44727037288</v>
      </c>
      <c r="J1035" s="52">
        <v>5675.7676662904887</v>
      </c>
      <c r="K1035" s="52">
        <v>5785.4095235785016</v>
      </c>
      <c r="L1035" s="52">
        <v>5652.61</v>
      </c>
      <c r="M1035" s="51" t="s">
        <v>6521</v>
      </c>
      <c r="N1035" s="54" t="s">
        <v>6522</v>
      </c>
    </row>
    <row r="1036" spans="1:14" s="51" customFormat="1" ht="16.5" customHeight="1" x14ac:dyDescent="0.25">
      <c r="A1036" s="51" t="s">
        <v>3062</v>
      </c>
      <c r="B1036" s="51" t="s">
        <v>3063</v>
      </c>
      <c r="C1036" s="51">
        <v>2844</v>
      </c>
      <c r="D1036" s="51" t="s">
        <v>3064</v>
      </c>
      <c r="E1036" s="52">
        <v>183.85</v>
      </c>
      <c r="F1036" s="52">
        <v>1485496.6048000001</v>
      </c>
      <c r="G1036" s="52">
        <v>1681265.1411352933</v>
      </c>
      <c r="H1036" s="53">
        <v>-0.11644120343986808</v>
      </c>
      <c r="I1036" s="52">
        <v>-195768.5363352932</v>
      </c>
      <c r="J1036" s="52">
        <v>8079.9380190372594</v>
      </c>
      <c r="K1036" s="52">
        <v>9144.765521540894</v>
      </c>
      <c r="L1036" s="52">
        <v>7955.18</v>
      </c>
      <c r="M1036" s="51" t="s">
        <v>6525</v>
      </c>
      <c r="N1036" s="54" t="s">
        <v>6530</v>
      </c>
    </row>
    <row r="1037" spans="1:14" s="51" customFormat="1" ht="16.5" customHeight="1" x14ac:dyDescent="0.25">
      <c r="A1037" s="51" t="s">
        <v>3065</v>
      </c>
      <c r="B1037" s="51" t="s">
        <v>3066</v>
      </c>
      <c r="C1037" s="51">
        <v>2845</v>
      </c>
      <c r="D1037" s="51" t="s">
        <v>3067</v>
      </c>
      <c r="E1037" s="52">
        <v>5246.97</v>
      </c>
      <c r="F1037" s="52">
        <v>9403829.5128000006</v>
      </c>
      <c r="G1037" s="52">
        <v>8837015.7122550867</v>
      </c>
      <c r="H1037" s="53">
        <v>6.4140861462864907E-2</v>
      </c>
      <c r="I1037" s="52">
        <v>566813.80054491386</v>
      </c>
      <c r="J1037" s="52">
        <v>1792.24</v>
      </c>
      <c r="K1037" s="52">
        <v>1684.2131196204832</v>
      </c>
      <c r="L1037" s="52">
        <v>1792.24</v>
      </c>
      <c r="M1037" s="51" t="s">
        <v>6521</v>
      </c>
      <c r="N1037" s="54" t="s">
        <v>6522</v>
      </c>
    </row>
    <row r="1038" spans="1:14" s="51" customFormat="1" ht="16.5" customHeight="1" x14ac:dyDescent="0.25">
      <c r="A1038" s="51" t="s">
        <v>3068</v>
      </c>
      <c r="B1038" s="51" t="s">
        <v>3069</v>
      </c>
      <c r="C1038" s="51">
        <v>2846</v>
      </c>
      <c r="D1038" s="51" t="s">
        <v>3070</v>
      </c>
      <c r="E1038" s="52">
        <v>2630.0099999999998</v>
      </c>
      <c r="F1038" s="52">
        <v>5374384.9466539789</v>
      </c>
      <c r="G1038" s="52">
        <v>6041783.2109590145</v>
      </c>
      <c r="H1038" s="53">
        <v>-0.11046378875270824</v>
      </c>
      <c r="I1038" s="52">
        <v>-667398.26430503558</v>
      </c>
      <c r="J1038" s="52">
        <v>2043.4846052501623</v>
      </c>
      <c r="K1038" s="52">
        <v>2297.2472389682985</v>
      </c>
      <c r="L1038" s="52">
        <v>2071.73</v>
      </c>
      <c r="M1038" s="51" t="s">
        <v>6523</v>
      </c>
      <c r="N1038" s="54" t="s">
        <v>6522</v>
      </c>
    </row>
    <row r="1039" spans="1:14" s="51" customFormat="1" ht="16.5" customHeight="1" x14ac:dyDescent="0.25">
      <c r="A1039" s="51" t="s">
        <v>3071</v>
      </c>
      <c r="B1039" s="51" t="s">
        <v>3072</v>
      </c>
      <c r="C1039" s="51">
        <v>2847</v>
      </c>
      <c r="D1039" s="51" t="s">
        <v>3073</v>
      </c>
      <c r="E1039" s="52">
        <v>188.84</v>
      </c>
      <c r="F1039" s="52">
        <v>611320.31349069136</v>
      </c>
      <c r="G1039" s="52">
        <v>628608.36062076699</v>
      </c>
      <c r="H1039" s="53">
        <v>-2.7502095443024732E-2</v>
      </c>
      <c r="I1039" s="52">
        <v>-17288.047130075633</v>
      </c>
      <c r="J1039" s="52">
        <v>3237.239533418192</v>
      </c>
      <c r="K1039" s="52">
        <v>3328.7881837575037</v>
      </c>
      <c r="L1039" s="52">
        <v>3283.45</v>
      </c>
      <c r="M1039" s="51" t="s">
        <v>6525</v>
      </c>
      <c r="N1039" s="54" t="s">
        <v>6522</v>
      </c>
    </row>
    <row r="1040" spans="1:14" s="51" customFormat="1" ht="16.5" customHeight="1" x14ac:dyDescent="0.25">
      <c r="A1040" s="51" t="s">
        <v>3074</v>
      </c>
      <c r="B1040" s="51" t="s">
        <v>3075</v>
      </c>
      <c r="C1040" s="51">
        <v>2850</v>
      </c>
      <c r="D1040" s="51" t="s">
        <v>3076</v>
      </c>
      <c r="E1040" s="52">
        <v>2058.9</v>
      </c>
      <c r="F1040" s="52">
        <v>4204083.7630942911</v>
      </c>
      <c r="G1040" s="52">
        <v>3502552.5515672727</v>
      </c>
      <c r="H1040" s="53">
        <v>0.2002914163880587</v>
      </c>
      <c r="I1040" s="52">
        <v>701531.21152701834</v>
      </c>
      <c r="J1040" s="52">
        <v>2041.9076997883778</v>
      </c>
      <c r="K1040" s="52">
        <v>1701.1766242009192</v>
      </c>
      <c r="L1040" s="52">
        <v>2071.73</v>
      </c>
      <c r="M1040" s="51" t="s">
        <v>6523</v>
      </c>
      <c r="N1040" s="54" t="s">
        <v>6522</v>
      </c>
    </row>
    <row r="1041" spans="1:14" s="51" customFormat="1" ht="16.5" customHeight="1" x14ac:dyDescent="0.25">
      <c r="A1041" s="51" t="s">
        <v>3077</v>
      </c>
      <c r="B1041" s="51" t="s">
        <v>3078</v>
      </c>
      <c r="C1041" s="51">
        <v>2856</v>
      </c>
      <c r="D1041" s="51" t="s">
        <v>3079</v>
      </c>
      <c r="E1041" s="52">
        <v>7254.6299999999992</v>
      </c>
      <c r="F1041" s="52">
        <v>13618424.6108</v>
      </c>
      <c r="G1041" s="52">
        <v>15267337.766547536</v>
      </c>
      <c r="H1041" s="53">
        <v>-0.10800266431260153</v>
      </c>
      <c r="I1041" s="52">
        <v>-1648913.1557475366</v>
      </c>
      <c r="J1041" s="52">
        <v>1877.2045729141255</v>
      </c>
      <c r="K1041" s="52">
        <v>2104.4957174311494</v>
      </c>
      <c r="L1041" s="52">
        <v>1866.92</v>
      </c>
      <c r="M1041" s="51" t="s">
        <v>6521</v>
      </c>
      <c r="N1041" s="54" t="s">
        <v>6522</v>
      </c>
    </row>
    <row r="1042" spans="1:14" s="51" customFormat="1" ht="16.5" customHeight="1" x14ac:dyDescent="0.25">
      <c r="A1042" s="51" t="s">
        <v>3080</v>
      </c>
      <c r="B1042" s="51" t="s">
        <v>3081</v>
      </c>
      <c r="C1042" s="51">
        <v>2857</v>
      </c>
      <c r="D1042" s="51" t="s">
        <v>3082</v>
      </c>
      <c r="E1042" s="52">
        <v>1062.5000000000002</v>
      </c>
      <c r="F1042" s="52">
        <v>4089514.4225000003</v>
      </c>
      <c r="G1042" s="52">
        <v>4072425.9579879497</v>
      </c>
      <c r="H1042" s="53">
        <v>4.1961387851709997E-3</v>
      </c>
      <c r="I1042" s="52">
        <v>17088.464512050617</v>
      </c>
      <c r="J1042" s="52">
        <v>3848.9547505882347</v>
      </c>
      <c r="K1042" s="52">
        <v>3832.8714898710105</v>
      </c>
      <c r="L1042" s="52">
        <v>3809.26</v>
      </c>
      <c r="M1042" s="51" t="s">
        <v>6521</v>
      </c>
      <c r="N1042" s="54" t="s">
        <v>6522</v>
      </c>
    </row>
    <row r="1043" spans="1:14" s="51" customFormat="1" ht="16.5" customHeight="1" x14ac:dyDescent="0.25">
      <c r="A1043" s="51" t="s">
        <v>3083</v>
      </c>
      <c r="B1043" s="51" t="s">
        <v>3084</v>
      </c>
      <c r="C1043" s="51">
        <v>2858</v>
      </c>
      <c r="D1043" s="51" t="s">
        <v>3085</v>
      </c>
      <c r="E1043" s="52">
        <v>526.6099999999999</v>
      </c>
      <c r="F1043" s="52">
        <v>3010862.6862000003</v>
      </c>
      <c r="G1043" s="52">
        <v>2994314.8715999811</v>
      </c>
      <c r="H1043" s="53">
        <v>5.5264109853541132E-3</v>
      </c>
      <c r="I1043" s="52">
        <v>16547.81460001925</v>
      </c>
      <c r="J1043" s="52">
        <v>5717.4430531133112</v>
      </c>
      <c r="K1043" s="52">
        <v>5686.0197709879831</v>
      </c>
      <c r="L1043" s="52">
        <v>5631.29</v>
      </c>
      <c r="M1043" s="51" t="s">
        <v>6524</v>
      </c>
      <c r="N1043" s="54" t="s">
        <v>6522</v>
      </c>
    </row>
    <row r="1044" spans="1:14" s="51" customFormat="1" ht="16.5" customHeight="1" x14ac:dyDescent="0.25">
      <c r="A1044" s="51" t="s">
        <v>3086</v>
      </c>
      <c r="B1044" s="51" t="s">
        <v>3087</v>
      </c>
      <c r="C1044" s="51">
        <v>2860</v>
      </c>
      <c r="D1044" s="51" t="s">
        <v>3088</v>
      </c>
      <c r="E1044" s="52">
        <v>2529.66</v>
      </c>
      <c r="F1044" s="52">
        <v>4722672.8471999997</v>
      </c>
      <c r="G1044" s="52">
        <v>3358189.6787820873</v>
      </c>
      <c r="H1044" s="53">
        <v>0.40631509799433618</v>
      </c>
      <c r="I1044" s="52">
        <v>1364483.1684179124</v>
      </c>
      <c r="J1044" s="52">
        <v>1866.92</v>
      </c>
      <c r="K1044" s="52">
        <v>1327.5261018405981</v>
      </c>
      <c r="L1044" s="52">
        <v>1866.92</v>
      </c>
      <c r="M1044" s="51" t="s">
        <v>6523</v>
      </c>
      <c r="N1044" s="54" t="s">
        <v>6522</v>
      </c>
    </row>
    <row r="1045" spans="1:14" s="51" customFormat="1" ht="16.5" customHeight="1" x14ac:dyDescent="0.25">
      <c r="A1045" s="51" t="s">
        <v>3089</v>
      </c>
      <c r="B1045" s="51" t="s">
        <v>3090</v>
      </c>
      <c r="C1045" s="51">
        <v>2861</v>
      </c>
      <c r="D1045" s="51" t="s">
        <v>3091</v>
      </c>
      <c r="E1045" s="52">
        <v>5857.49</v>
      </c>
      <c r="F1045" s="52">
        <v>10485826.900000002</v>
      </c>
      <c r="G1045" s="52">
        <v>12143241.318905441</v>
      </c>
      <c r="H1045" s="53">
        <v>-0.13648863391399968</v>
      </c>
      <c r="I1045" s="52">
        <v>-1657414.4189054389</v>
      </c>
      <c r="J1045" s="52">
        <v>1790.1570297175074</v>
      </c>
      <c r="K1045" s="52">
        <v>2073.1134528450652</v>
      </c>
      <c r="L1045" s="52">
        <v>1782.98</v>
      </c>
      <c r="M1045" s="51" t="s">
        <v>6523</v>
      </c>
      <c r="N1045" s="54" t="s">
        <v>6522</v>
      </c>
    </row>
    <row r="1046" spans="1:14" s="51" customFormat="1" ht="16.5" customHeight="1" x14ac:dyDescent="0.25">
      <c r="A1046" s="51" t="s">
        <v>3092</v>
      </c>
      <c r="B1046" s="51" t="s">
        <v>3093</v>
      </c>
      <c r="C1046" s="51">
        <v>2862</v>
      </c>
      <c r="D1046" s="51" t="s">
        <v>3094</v>
      </c>
      <c r="E1046" s="52">
        <v>419.04</v>
      </c>
      <c r="F1046" s="52">
        <v>1294077.3381000003</v>
      </c>
      <c r="G1046" s="52">
        <v>1289877.2136592516</v>
      </c>
      <c r="H1046" s="53">
        <v>3.2562203566905978E-3</v>
      </c>
      <c r="I1046" s="52">
        <v>4200.1244407487102</v>
      </c>
      <c r="J1046" s="52">
        <v>3088.1952512886605</v>
      </c>
      <c r="K1046" s="52">
        <v>3078.1720448149376</v>
      </c>
      <c r="L1046" s="52">
        <v>3074.01</v>
      </c>
      <c r="M1046" s="51" t="s">
        <v>6524</v>
      </c>
      <c r="N1046" s="54" t="s">
        <v>6527</v>
      </c>
    </row>
    <row r="1047" spans="1:14" s="51" customFormat="1" ht="16.5" customHeight="1" x14ac:dyDescent="0.25">
      <c r="A1047" s="51" t="s">
        <v>3095</v>
      </c>
      <c r="B1047" s="51" t="s">
        <v>3096</v>
      </c>
      <c r="C1047" s="51">
        <v>2863</v>
      </c>
      <c r="D1047" s="51" t="s">
        <v>3097</v>
      </c>
      <c r="E1047" s="52">
        <v>242.73</v>
      </c>
      <c r="F1047" s="52">
        <v>1114429.9213</v>
      </c>
      <c r="G1047" s="52">
        <v>1252014.5975301573</v>
      </c>
      <c r="H1047" s="53">
        <v>-0.10989063266640009</v>
      </c>
      <c r="I1047" s="52">
        <v>-137584.67623015726</v>
      </c>
      <c r="J1047" s="52">
        <v>4591.2327330779062</v>
      </c>
      <c r="K1047" s="52">
        <v>5158.0546184244113</v>
      </c>
      <c r="L1047" s="52">
        <v>4551.2</v>
      </c>
      <c r="M1047" s="51" t="s">
        <v>6524</v>
      </c>
      <c r="N1047" s="54" t="s">
        <v>6528</v>
      </c>
    </row>
    <row r="1048" spans="1:14" s="51" customFormat="1" ht="16.5" customHeight="1" x14ac:dyDescent="0.25">
      <c r="A1048" s="51" t="s">
        <v>3098</v>
      </c>
      <c r="B1048" s="51" t="s">
        <v>3099</v>
      </c>
      <c r="C1048" s="51">
        <v>2865</v>
      </c>
      <c r="D1048" s="51" t="s">
        <v>3100</v>
      </c>
      <c r="E1048" s="52">
        <v>4786.84</v>
      </c>
      <c r="F1048" s="52">
        <v>8534839.9832000006</v>
      </c>
      <c r="G1048" s="52">
        <v>8012636.5836426327</v>
      </c>
      <c r="H1048" s="53">
        <v>6.5172480257424725E-2</v>
      </c>
      <c r="I1048" s="52">
        <v>522203.3995573679</v>
      </c>
      <c r="J1048" s="52">
        <v>1782.98</v>
      </c>
      <c r="K1048" s="52">
        <v>1673.8885326525708</v>
      </c>
      <c r="L1048" s="52">
        <v>1782.98</v>
      </c>
      <c r="M1048" s="51" t="s">
        <v>6521</v>
      </c>
      <c r="N1048" s="54" t="s">
        <v>6522</v>
      </c>
    </row>
    <row r="1049" spans="1:14" s="51" customFormat="1" ht="16.5" customHeight="1" x14ac:dyDescent="0.25">
      <c r="A1049" s="51" t="s">
        <v>3101</v>
      </c>
      <c r="B1049" s="51" t="s">
        <v>3102</v>
      </c>
      <c r="C1049" s="51">
        <v>2866</v>
      </c>
      <c r="D1049" s="51" t="s">
        <v>3103</v>
      </c>
      <c r="E1049" s="52">
        <v>13407.229999999998</v>
      </c>
      <c r="F1049" s="52">
        <v>17985770.7106</v>
      </c>
      <c r="G1049" s="52">
        <v>20744176.319011502</v>
      </c>
      <c r="H1049" s="53">
        <v>-0.13297253002441434</v>
      </c>
      <c r="I1049" s="52">
        <v>-2758405.6084115021</v>
      </c>
      <c r="J1049" s="52">
        <v>1341.4978866328095</v>
      </c>
      <c r="K1049" s="52">
        <v>1547.2380438771845</v>
      </c>
      <c r="L1049" s="52">
        <v>1331.14</v>
      </c>
      <c r="M1049" s="51" t="s">
        <v>6521</v>
      </c>
      <c r="N1049" s="54" t="s">
        <v>6522</v>
      </c>
    </row>
    <row r="1050" spans="1:14" s="51" customFormat="1" ht="16.5" customHeight="1" x14ac:dyDescent="0.25">
      <c r="A1050" s="51" t="s">
        <v>3104</v>
      </c>
      <c r="B1050" s="51" t="s">
        <v>3105</v>
      </c>
      <c r="C1050" s="51">
        <v>2867</v>
      </c>
      <c r="D1050" s="51" t="s">
        <v>3106</v>
      </c>
      <c r="E1050" s="52">
        <v>325.72000000000008</v>
      </c>
      <c r="F1050" s="52">
        <v>1033339.3639999999</v>
      </c>
      <c r="G1050" s="52">
        <v>1031396.317052359</v>
      </c>
      <c r="H1050" s="53">
        <v>1.8838994434204892E-3</v>
      </c>
      <c r="I1050" s="52">
        <v>1943.0469476409489</v>
      </c>
      <c r="J1050" s="52">
        <v>3172.4774775881115</v>
      </c>
      <c r="K1050" s="52">
        <v>3166.5120872293955</v>
      </c>
      <c r="L1050" s="52">
        <v>3150.95</v>
      </c>
      <c r="M1050" s="51" t="s">
        <v>6524</v>
      </c>
      <c r="N1050" s="54" t="s">
        <v>6528</v>
      </c>
    </row>
    <row r="1051" spans="1:14" s="51" customFormat="1" ht="16.5" customHeight="1" x14ac:dyDescent="0.25">
      <c r="A1051" s="51" t="s">
        <v>3107</v>
      </c>
      <c r="B1051" s="51" t="s">
        <v>3108</v>
      </c>
      <c r="C1051" s="51">
        <v>2870</v>
      </c>
      <c r="D1051" s="51" t="s">
        <v>3109</v>
      </c>
      <c r="E1051" s="52">
        <v>30479.170000000002</v>
      </c>
      <c r="F1051" s="52">
        <v>40572042.353800006</v>
      </c>
      <c r="G1051" s="52">
        <v>38626796.38745255</v>
      </c>
      <c r="H1051" s="53">
        <v>5.0360012951510047E-2</v>
      </c>
      <c r="I1051" s="52">
        <v>1945245.966347456</v>
      </c>
      <c r="J1051" s="52">
        <v>1331.14</v>
      </c>
      <c r="K1051" s="52">
        <v>1267.3178563409879</v>
      </c>
      <c r="L1051" s="52">
        <v>1331.14</v>
      </c>
      <c r="M1051" s="51" t="s">
        <v>6521</v>
      </c>
      <c r="N1051" s="54" t="s">
        <v>6522</v>
      </c>
    </row>
    <row r="1052" spans="1:14" s="51" customFormat="1" ht="16.5" customHeight="1" x14ac:dyDescent="0.25">
      <c r="A1052" s="51" t="s">
        <v>3110</v>
      </c>
      <c r="B1052" s="51" t="s">
        <v>3111</v>
      </c>
      <c r="C1052" s="51">
        <v>2871</v>
      </c>
      <c r="D1052" s="51" t="s">
        <v>3112</v>
      </c>
      <c r="E1052" s="52">
        <v>3179.72</v>
      </c>
      <c r="F1052" s="52">
        <v>4083190.9131999998</v>
      </c>
      <c r="G1052" s="52">
        <v>4478627.0114869867</v>
      </c>
      <c r="H1052" s="53">
        <v>-8.8294045758388506E-2</v>
      </c>
      <c r="I1052" s="52">
        <v>-395436.09828698682</v>
      </c>
      <c r="J1052" s="52">
        <v>1284.1353682714202</v>
      </c>
      <c r="K1052" s="52">
        <v>1408.497292682056</v>
      </c>
      <c r="L1052" s="52">
        <v>1273.79</v>
      </c>
      <c r="M1052" s="51" t="s">
        <v>6521</v>
      </c>
      <c r="N1052" s="54" t="s">
        <v>6522</v>
      </c>
    </row>
    <row r="1053" spans="1:14" s="51" customFormat="1" ht="16.5" customHeight="1" x14ac:dyDescent="0.25">
      <c r="A1053" s="51" t="s">
        <v>3113</v>
      </c>
      <c r="B1053" s="51" t="s">
        <v>3114</v>
      </c>
      <c r="C1053" s="51">
        <v>2875</v>
      </c>
      <c r="D1053" s="51" t="s">
        <v>3115</v>
      </c>
      <c r="E1053" s="52">
        <v>22236.720000000001</v>
      </c>
      <c r="F1053" s="52">
        <v>28324911.568800002</v>
      </c>
      <c r="G1053" s="52">
        <v>28668413.095822342</v>
      </c>
      <c r="H1053" s="53">
        <v>-1.1981881448206E-2</v>
      </c>
      <c r="I1053" s="52">
        <v>-343501.5270223394</v>
      </c>
      <c r="J1053" s="52">
        <v>1273.79</v>
      </c>
      <c r="K1053" s="52">
        <v>1289.237490773025</v>
      </c>
      <c r="L1053" s="52">
        <v>1273.79</v>
      </c>
      <c r="M1053" s="51" t="s">
        <v>6524</v>
      </c>
      <c r="N1053" s="54" t="s">
        <v>6522</v>
      </c>
    </row>
    <row r="1054" spans="1:14" s="51" customFormat="1" ht="16.5" customHeight="1" x14ac:dyDescent="0.25">
      <c r="A1054" s="51" t="s">
        <v>3116</v>
      </c>
      <c r="B1054" s="51" t="s">
        <v>3117</v>
      </c>
      <c r="C1054" s="51">
        <v>2876</v>
      </c>
      <c r="D1054" s="51" t="s">
        <v>3118</v>
      </c>
      <c r="E1054" s="52">
        <v>7035.01</v>
      </c>
      <c r="F1054" s="52">
        <v>7801520.9761000006</v>
      </c>
      <c r="G1054" s="52">
        <v>10669074.637102826</v>
      </c>
      <c r="H1054" s="53">
        <v>-0.26877248107634444</v>
      </c>
      <c r="I1054" s="52">
        <v>-2867553.661002825</v>
      </c>
      <c r="J1054" s="52">
        <v>1108.9566292158788</v>
      </c>
      <c r="K1054" s="52">
        <v>1516.5685105071386</v>
      </c>
      <c r="L1054" s="52">
        <v>1089.74</v>
      </c>
      <c r="M1054" s="51" t="s">
        <v>6521</v>
      </c>
      <c r="N1054" s="54" t="s">
        <v>6522</v>
      </c>
    </row>
    <row r="1055" spans="1:14" s="51" customFormat="1" ht="16.5" customHeight="1" x14ac:dyDescent="0.25">
      <c r="A1055" s="51" t="s">
        <v>3119</v>
      </c>
      <c r="B1055" s="51" t="s">
        <v>3120</v>
      </c>
      <c r="C1055" s="51">
        <v>2877</v>
      </c>
      <c r="D1055" s="51" t="s">
        <v>3121</v>
      </c>
      <c r="E1055" s="52">
        <v>770.49</v>
      </c>
      <c r="F1055" s="52">
        <v>3115415.4452000009</v>
      </c>
      <c r="G1055" s="52">
        <v>3145052.4475214304</v>
      </c>
      <c r="H1055" s="53">
        <v>-9.4233730012311945E-3</v>
      </c>
      <c r="I1055" s="52">
        <v>-29637.002321429551</v>
      </c>
      <c r="J1055" s="52">
        <v>4043.4209985853167</v>
      </c>
      <c r="K1055" s="52">
        <v>4081.8861341762131</v>
      </c>
      <c r="L1055" s="52">
        <v>4007.29</v>
      </c>
      <c r="M1055" s="51" t="s">
        <v>6521</v>
      </c>
      <c r="N1055" s="54" t="s">
        <v>6522</v>
      </c>
    </row>
    <row r="1056" spans="1:14" s="51" customFormat="1" ht="16.5" customHeight="1" x14ac:dyDescent="0.25">
      <c r="A1056" s="51" t="s">
        <v>3122</v>
      </c>
      <c r="B1056" s="51" t="s">
        <v>3123</v>
      </c>
      <c r="C1056" s="51">
        <v>2878</v>
      </c>
      <c r="D1056" s="51" t="s">
        <v>3124</v>
      </c>
      <c r="E1056" s="52">
        <v>1040.5</v>
      </c>
      <c r="F1056" s="52">
        <v>7194254.3026000001</v>
      </c>
      <c r="G1056" s="52">
        <v>7184631.9620878873</v>
      </c>
      <c r="H1056" s="53">
        <v>1.3392948397201732E-3</v>
      </c>
      <c r="I1056" s="52">
        <v>9622.3405121127144</v>
      </c>
      <c r="J1056" s="52">
        <v>6914.2280659298413</v>
      </c>
      <c r="K1056" s="52">
        <v>6904.9802614972486</v>
      </c>
      <c r="L1056" s="52">
        <v>6863.29</v>
      </c>
      <c r="M1056" s="51" t="s">
        <v>6521</v>
      </c>
      <c r="N1056" s="54" t="s">
        <v>6522</v>
      </c>
    </row>
    <row r="1057" spans="1:14" s="51" customFormat="1" ht="16.5" customHeight="1" x14ac:dyDescent="0.25">
      <c r="A1057" s="51" t="s">
        <v>3125</v>
      </c>
      <c r="B1057" s="51" t="s">
        <v>3126</v>
      </c>
      <c r="C1057" s="51">
        <v>2879</v>
      </c>
      <c r="D1057" s="51" t="s">
        <v>3127</v>
      </c>
      <c r="E1057" s="52">
        <v>452.86000000000007</v>
      </c>
      <c r="F1057" s="52">
        <v>5332460.4466000004</v>
      </c>
      <c r="G1057" s="52">
        <v>6256907.9621386286</v>
      </c>
      <c r="H1057" s="53">
        <v>-0.14774830014003426</v>
      </c>
      <c r="I1057" s="52">
        <v>-924447.51553862821</v>
      </c>
      <c r="J1057" s="52">
        <v>11775.074960473434</v>
      </c>
      <c r="K1057" s="52">
        <v>13816.42883482451</v>
      </c>
      <c r="L1057" s="52">
        <v>12359.93</v>
      </c>
      <c r="M1057" s="51" t="s">
        <v>6524</v>
      </c>
      <c r="N1057" s="54" t="s">
        <v>6522</v>
      </c>
    </row>
    <row r="1058" spans="1:14" s="51" customFormat="1" ht="16.5" customHeight="1" x14ac:dyDescent="0.25">
      <c r="A1058" s="51" t="s">
        <v>3128</v>
      </c>
      <c r="B1058" s="51" t="s">
        <v>3129</v>
      </c>
      <c r="C1058" s="51">
        <v>2880</v>
      </c>
      <c r="D1058" s="51" t="s">
        <v>3130</v>
      </c>
      <c r="E1058" s="52">
        <v>16763.52</v>
      </c>
      <c r="F1058" s="52">
        <v>18267878.284800004</v>
      </c>
      <c r="G1058" s="52">
        <v>16224542.275806757</v>
      </c>
      <c r="H1058" s="53">
        <v>0.12594105733510719</v>
      </c>
      <c r="I1058" s="52">
        <v>2043336.0089932475</v>
      </c>
      <c r="J1058" s="52">
        <v>1089.7400000000002</v>
      </c>
      <c r="K1058" s="52">
        <v>967.84817722093908</v>
      </c>
      <c r="L1058" s="52">
        <v>1089.74</v>
      </c>
      <c r="M1058" s="51" t="s">
        <v>6521</v>
      </c>
      <c r="N1058" s="54" t="s">
        <v>6522</v>
      </c>
    </row>
    <row r="1059" spans="1:14" s="51" customFormat="1" ht="16.5" customHeight="1" x14ac:dyDescent="0.25">
      <c r="A1059" s="51" t="s">
        <v>3131</v>
      </c>
      <c r="B1059" s="51" t="s">
        <v>3132</v>
      </c>
      <c r="C1059" s="51">
        <v>2881</v>
      </c>
      <c r="D1059" s="51" t="s">
        <v>3133</v>
      </c>
      <c r="E1059" s="52">
        <v>8699.85</v>
      </c>
      <c r="F1059" s="52">
        <v>47629626.756000005</v>
      </c>
      <c r="G1059" s="52">
        <v>47722312.074828133</v>
      </c>
      <c r="H1059" s="53">
        <v>-1.942179974071645E-3</v>
      </c>
      <c r="I1059" s="52">
        <v>-92685.318828128278</v>
      </c>
      <c r="J1059" s="52">
        <v>5474.7641345540442</v>
      </c>
      <c r="K1059" s="52">
        <v>5485.4178031607589</v>
      </c>
      <c r="L1059" s="52">
        <v>5472.56</v>
      </c>
      <c r="M1059" s="51" t="s">
        <v>6521</v>
      </c>
      <c r="N1059" s="54" t="s">
        <v>6522</v>
      </c>
    </row>
    <row r="1060" spans="1:14" s="51" customFormat="1" ht="16.5" customHeight="1" x14ac:dyDescent="0.25">
      <c r="A1060" s="51" t="s">
        <v>3134</v>
      </c>
      <c r="B1060" s="51" t="s">
        <v>3135</v>
      </c>
      <c r="C1060" s="51">
        <v>2882</v>
      </c>
      <c r="D1060" s="51" t="s">
        <v>3136</v>
      </c>
      <c r="E1060" s="52">
        <v>9732.880000000001</v>
      </c>
      <c r="F1060" s="52">
        <v>61013136.830599993</v>
      </c>
      <c r="G1060" s="52">
        <v>60995537.877290182</v>
      </c>
      <c r="H1060" s="53">
        <v>2.8852853704175452E-4</v>
      </c>
      <c r="I1060" s="52">
        <v>17598.953309811652</v>
      </c>
      <c r="J1060" s="52">
        <v>6268.7649319214852</v>
      </c>
      <c r="K1060" s="52">
        <v>6266.9567360627252</v>
      </c>
      <c r="L1060" s="52">
        <v>6311.13</v>
      </c>
      <c r="M1060" s="51" t="s">
        <v>6521</v>
      </c>
      <c r="N1060" s="54" t="s">
        <v>6522</v>
      </c>
    </row>
    <row r="1061" spans="1:14" s="51" customFormat="1" ht="16.5" customHeight="1" x14ac:dyDescent="0.25">
      <c r="A1061" s="51" t="s">
        <v>3137</v>
      </c>
      <c r="B1061" s="51" t="s">
        <v>3138</v>
      </c>
      <c r="C1061" s="51">
        <v>2883</v>
      </c>
      <c r="D1061" s="51" t="s">
        <v>3139</v>
      </c>
      <c r="E1061" s="52">
        <v>7639.8899999999994</v>
      </c>
      <c r="F1061" s="52">
        <v>56872259.059999995</v>
      </c>
      <c r="G1061" s="52">
        <v>56843691.832079105</v>
      </c>
      <c r="H1061" s="53">
        <v>5.025575749948441E-4</v>
      </c>
      <c r="I1061" s="52">
        <v>28567.227920889854</v>
      </c>
      <c r="J1061" s="52">
        <v>7444.1201457089037</v>
      </c>
      <c r="K1061" s="52">
        <v>7440.3809259137379</v>
      </c>
      <c r="L1061" s="52">
        <v>7535.09</v>
      </c>
      <c r="M1061" s="51" t="s">
        <v>6521</v>
      </c>
      <c r="N1061" s="54" t="s">
        <v>6522</v>
      </c>
    </row>
    <row r="1062" spans="1:14" s="51" customFormat="1" ht="16.5" customHeight="1" x14ac:dyDescent="0.25">
      <c r="A1062" s="51" t="s">
        <v>3140</v>
      </c>
      <c r="B1062" s="51" t="s">
        <v>3141</v>
      </c>
      <c r="C1062" s="51">
        <v>2884</v>
      </c>
      <c r="D1062" s="51" t="s">
        <v>3142</v>
      </c>
      <c r="E1062" s="52">
        <v>1517.11</v>
      </c>
      <c r="F1062" s="52">
        <v>14651123.829399997</v>
      </c>
      <c r="G1062" s="52">
        <v>16167210.401787603</v>
      </c>
      <c r="H1062" s="53">
        <v>-9.3775396912009756E-2</v>
      </c>
      <c r="I1062" s="52">
        <v>-1516086.5723876059</v>
      </c>
      <c r="J1062" s="52">
        <v>9657.2587547376243</v>
      </c>
      <c r="K1062" s="52">
        <v>10656.584164488801</v>
      </c>
      <c r="L1062" s="52">
        <v>9938.2199999999993</v>
      </c>
      <c r="M1062" s="51" t="s">
        <v>6521</v>
      </c>
      <c r="N1062" s="54" t="s">
        <v>6527</v>
      </c>
    </row>
    <row r="1063" spans="1:14" s="51" customFormat="1" ht="16.5" customHeight="1" x14ac:dyDescent="0.25">
      <c r="A1063" s="51" t="s">
        <v>3143</v>
      </c>
      <c r="B1063" s="51" t="s">
        <v>3144</v>
      </c>
      <c r="C1063" s="51">
        <v>2885</v>
      </c>
      <c r="D1063" s="51" t="s">
        <v>3145</v>
      </c>
      <c r="E1063" s="52">
        <v>22382.129999999997</v>
      </c>
      <c r="F1063" s="52">
        <v>107240590.24213755</v>
      </c>
      <c r="G1063" s="52">
        <v>106313046.87414896</v>
      </c>
      <c r="H1063" s="53">
        <v>8.7246428849565572E-3</v>
      </c>
      <c r="I1063" s="52">
        <v>927543.36798858643</v>
      </c>
      <c r="J1063" s="52">
        <v>4791.3487341078608</v>
      </c>
      <c r="K1063" s="52">
        <v>4749.9074875424712</v>
      </c>
      <c r="L1063" s="52">
        <v>4806.08</v>
      </c>
      <c r="M1063" s="51" t="s">
        <v>6521</v>
      </c>
      <c r="N1063" s="54" t="s">
        <v>6522</v>
      </c>
    </row>
    <row r="1064" spans="1:14" s="51" customFormat="1" ht="16.5" customHeight="1" x14ac:dyDescent="0.25">
      <c r="A1064" s="51" t="s">
        <v>3146</v>
      </c>
      <c r="B1064" s="51" t="s">
        <v>3147</v>
      </c>
      <c r="C1064" s="51">
        <v>2886</v>
      </c>
      <c r="D1064" s="51" t="s">
        <v>3148</v>
      </c>
      <c r="E1064" s="52">
        <v>11427.28</v>
      </c>
      <c r="F1064" s="52">
        <v>61023594.340714157</v>
      </c>
      <c r="G1064" s="52">
        <v>60866870.570047058</v>
      </c>
      <c r="H1064" s="53">
        <v>2.5748616480412156E-3</v>
      </c>
      <c r="I1064" s="52">
        <v>156723.77066709846</v>
      </c>
      <c r="J1064" s="52">
        <v>5340.1679437901366</v>
      </c>
      <c r="K1064" s="52">
        <v>5326.4530640753574</v>
      </c>
      <c r="L1064" s="52">
        <v>5358.6</v>
      </c>
      <c r="M1064" s="51" t="s">
        <v>6521</v>
      </c>
      <c r="N1064" s="54" t="s">
        <v>6522</v>
      </c>
    </row>
    <row r="1065" spans="1:14" s="51" customFormat="1" ht="16.5" customHeight="1" x14ac:dyDescent="0.25">
      <c r="A1065" s="51" t="s">
        <v>3149</v>
      </c>
      <c r="B1065" s="51" t="s">
        <v>3150</v>
      </c>
      <c r="C1065" s="51">
        <v>2887</v>
      </c>
      <c r="D1065" s="51" t="s">
        <v>3151</v>
      </c>
      <c r="E1065" s="52">
        <v>4496.9800000000005</v>
      </c>
      <c r="F1065" s="52">
        <v>29139485.115169529</v>
      </c>
      <c r="G1065" s="52">
        <v>29080697.185868144</v>
      </c>
      <c r="H1065" s="53">
        <v>2.02154470113447E-3</v>
      </c>
      <c r="I1065" s="52">
        <v>58787.929301384836</v>
      </c>
      <c r="J1065" s="52">
        <v>6479.7897956338529</v>
      </c>
      <c r="K1065" s="52">
        <v>6466.7170380718044</v>
      </c>
      <c r="L1065" s="52">
        <v>6497.96</v>
      </c>
      <c r="M1065" s="51" t="s">
        <v>6521</v>
      </c>
      <c r="N1065" s="54" t="s">
        <v>6522</v>
      </c>
    </row>
    <row r="1066" spans="1:14" s="51" customFormat="1" ht="16.5" customHeight="1" x14ac:dyDescent="0.25">
      <c r="A1066" s="51" t="s">
        <v>3152</v>
      </c>
      <c r="B1066" s="51" t="s">
        <v>3153</v>
      </c>
      <c r="C1066" s="51">
        <v>2888</v>
      </c>
      <c r="D1066" s="51" t="s">
        <v>3154</v>
      </c>
      <c r="E1066" s="52">
        <v>283.8</v>
      </c>
      <c r="F1066" s="52">
        <v>2972891.0413862295</v>
      </c>
      <c r="G1066" s="52">
        <v>2803863.7890198305</v>
      </c>
      <c r="H1066" s="53">
        <v>6.0283688896844545E-2</v>
      </c>
      <c r="I1066" s="52">
        <v>169027.25236639893</v>
      </c>
      <c r="J1066" s="52">
        <v>10475.303176131887</v>
      </c>
      <c r="K1066" s="52">
        <v>9879.7173679345688</v>
      </c>
      <c r="L1066" s="52">
        <v>10231.959999999999</v>
      </c>
      <c r="M1066" s="51" t="s">
        <v>6523</v>
      </c>
      <c r="N1066" s="54" t="s">
        <v>6526</v>
      </c>
    </row>
    <row r="1067" spans="1:14" s="51" customFormat="1" ht="16.5" customHeight="1" x14ac:dyDescent="0.25">
      <c r="A1067" s="51" t="s">
        <v>3155</v>
      </c>
      <c r="B1067" s="51" t="s">
        <v>3156</v>
      </c>
      <c r="C1067" s="51">
        <v>2889</v>
      </c>
      <c r="D1067" s="51" t="s">
        <v>3157</v>
      </c>
      <c r="E1067" s="52">
        <v>17101.710000000003</v>
      </c>
      <c r="F1067" s="52">
        <v>91970385.047499999</v>
      </c>
      <c r="G1067" s="52">
        <v>97936755.233739302</v>
      </c>
      <c r="H1067" s="53">
        <v>-6.0920643858373258E-2</v>
      </c>
      <c r="I1067" s="52">
        <v>-5966370.1862393022</v>
      </c>
      <c r="J1067" s="52">
        <v>5377.8473057664987</v>
      </c>
      <c r="K1067" s="52">
        <v>5726.7229554085106</v>
      </c>
      <c r="L1067" s="52">
        <v>5371.81</v>
      </c>
      <c r="M1067" s="51" t="s">
        <v>6521</v>
      </c>
      <c r="N1067" s="54" t="s">
        <v>6522</v>
      </c>
    </row>
    <row r="1068" spans="1:14" s="51" customFormat="1" ht="16.5" customHeight="1" x14ac:dyDescent="0.25">
      <c r="A1068" s="51" t="s">
        <v>3158</v>
      </c>
      <c r="B1068" s="51" t="s">
        <v>3159</v>
      </c>
      <c r="C1068" s="51">
        <v>2890</v>
      </c>
      <c r="D1068" s="51" t="s">
        <v>3160</v>
      </c>
      <c r="E1068" s="52">
        <v>17502.04</v>
      </c>
      <c r="F1068" s="52">
        <v>111056874.98750001</v>
      </c>
      <c r="G1068" s="52">
        <v>117396735.85032305</v>
      </c>
      <c r="H1068" s="53">
        <v>-5.4003723501359957E-2</v>
      </c>
      <c r="I1068" s="52">
        <v>-6339860.8628230393</v>
      </c>
      <c r="J1068" s="52">
        <v>6345.3674535939817</v>
      </c>
      <c r="K1068" s="52">
        <v>6707.6029908698101</v>
      </c>
      <c r="L1068" s="52">
        <v>6375.18</v>
      </c>
      <c r="M1068" s="51" t="s">
        <v>6521</v>
      </c>
      <c r="N1068" s="54" t="s">
        <v>6522</v>
      </c>
    </row>
    <row r="1069" spans="1:14" s="51" customFormat="1" ht="16.5" customHeight="1" x14ac:dyDescent="0.25">
      <c r="A1069" s="51" t="s">
        <v>3161</v>
      </c>
      <c r="B1069" s="51" t="s">
        <v>3162</v>
      </c>
      <c r="C1069" s="51">
        <v>2891</v>
      </c>
      <c r="D1069" s="51" t="s">
        <v>3163</v>
      </c>
      <c r="E1069" s="52">
        <v>12497.4</v>
      </c>
      <c r="F1069" s="52">
        <v>98080497.117300004</v>
      </c>
      <c r="G1069" s="52">
        <v>97936126.665104404</v>
      </c>
      <c r="H1069" s="53">
        <v>1.4741286705086676E-3</v>
      </c>
      <c r="I1069" s="52">
        <v>144370.45219559968</v>
      </c>
      <c r="J1069" s="52">
        <v>7848.0721683950269</v>
      </c>
      <c r="K1069" s="52">
        <v>7836.5201293952668</v>
      </c>
      <c r="L1069" s="52">
        <v>8001.21</v>
      </c>
      <c r="M1069" s="51" t="s">
        <v>6521</v>
      </c>
      <c r="N1069" s="54" t="s">
        <v>6522</v>
      </c>
    </row>
    <row r="1070" spans="1:14" s="51" customFormat="1" ht="16.5" customHeight="1" x14ac:dyDescent="0.25">
      <c r="A1070" s="51" t="s">
        <v>3164</v>
      </c>
      <c r="B1070" s="51" t="s">
        <v>3165</v>
      </c>
      <c r="C1070" s="51">
        <v>2892</v>
      </c>
      <c r="D1070" s="51" t="s">
        <v>3166</v>
      </c>
      <c r="E1070" s="52">
        <v>2317.2799999999997</v>
      </c>
      <c r="F1070" s="52">
        <v>27052131.681000002</v>
      </c>
      <c r="G1070" s="52">
        <v>28163363.22610116</v>
      </c>
      <c r="H1070" s="53">
        <v>-3.9456635068048085E-2</v>
      </c>
      <c r="I1070" s="52">
        <v>-1111231.5451011583</v>
      </c>
      <c r="J1070" s="52">
        <v>11674.0884489574</v>
      </c>
      <c r="K1070" s="52">
        <v>12153.629784100827</v>
      </c>
      <c r="L1070" s="52">
        <v>11674.23</v>
      </c>
      <c r="M1070" s="51" t="s">
        <v>6524</v>
      </c>
      <c r="N1070" s="54" t="s">
        <v>6522</v>
      </c>
    </row>
    <row r="1071" spans="1:14" s="51" customFormat="1" ht="16.5" customHeight="1" x14ac:dyDescent="0.25">
      <c r="A1071" s="51" t="s">
        <v>3167</v>
      </c>
      <c r="B1071" s="51" t="s">
        <v>3168</v>
      </c>
      <c r="C1071" s="51">
        <v>2893</v>
      </c>
      <c r="D1071" s="51" t="s">
        <v>3169</v>
      </c>
      <c r="E1071" s="52">
        <v>1467.7700000000002</v>
      </c>
      <c r="F1071" s="52">
        <v>6119612.8755999999</v>
      </c>
      <c r="G1071" s="52">
        <v>6671198.7245188458</v>
      </c>
      <c r="H1071" s="53">
        <v>-8.2681669621321063E-2</v>
      </c>
      <c r="I1071" s="52">
        <v>-551585.84891884588</v>
      </c>
      <c r="J1071" s="52">
        <v>4169.3268533898354</v>
      </c>
      <c r="K1071" s="52">
        <v>4545.1254110104746</v>
      </c>
      <c r="L1071" s="52">
        <v>4148.95</v>
      </c>
      <c r="M1071" s="51" t="s">
        <v>6521</v>
      </c>
      <c r="N1071" s="54" t="s">
        <v>6522</v>
      </c>
    </row>
    <row r="1072" spans="1:14" s="51" customFormat="1" ht="16.5" customHeight="1" x14ac:dyDescent="0.25">
      <c r="A1072" s="51" t="s">
        <v>3170</v>
      </c>
      <c r="B1072" s="51" t="s">
        <v>3171</v>
      </c>
      <c r="C1072" s="51">
        <v>2894</v>
      </c>
      <c r="D1072" s="51" t="s">
        <v>3172</v>
      </c>
      <c r="E1072" s="52">
        <v>1094.4099999999999</v>
      </c>
      <c r="F1072" s="52">
        <v>7248169.5997000011</v>
      </c>
      <c r="G1072" s="52">
        <v>7246977.2729251031</v>
      </c>
      <c r="H1072" s="53">
        <v>1.6452746158757137E-4</v>
      </c>
      <c r="I1072" s="52">
        <v>1192.3267748979852</v>
      </c>
      <c r="J1072" s="52">
        <v>6622.9014717519049</v>
      </c>
      <c r="K1072" s="52">
        <v>6621.8120018321324</v>
      </c>
      <c r="L1072" s="52">
        <v>6925.59</v>
      </c>
      <c r="M1072" s="51" t="s">
        <v>6521</v>
      </c>
      <c r="N1072" s="54" t="s">
        <v>6522</v>
      </c>
    </row>
    <row r="1073" spans="1:14" s="51" customFormat="1" ht="16.5" customHeight="1" x14ac:dyDescent="0.25">
      <c r="A1073" s="51" t="s">
        <v>3173</v>
      </c>
      <c r="B1073" s="51" t="s">
        <v>3174</v>
      </c>
      <c r="C1073" s="51">
        <v>2895</v>
      </c>
      <c r="D1073" s="51" t="s">
        <v>3175</v>
      </c>
      <c r="E1073" s="52">
        <v>459.40999999999997</v>
      </c>
      <c r="F1073" s="52">
        <v>4507870.6957999999</v>
      </c>
      <c r="G1073" s="52">
        <v>4480748.821527469</v>
      </c>
      <c r="H1073" s="53">
        <v>6.0529780518439047E-3</v>
      </c>
      <c r="I1073" s="52">
        <v>27121.874272530898</v>
      </c>
      <c r="J1073" s="52">
        <v>9812.3042506693364</v>
      </c>
      <c r="K1073" s="52">
        <v>9753.2679339314982</v>
      </c>
      <c r="L1073" s="52">
        <v>9932</v>
      </c>
      <c r="M1073" s="51" t="s">
        <v>6524</v>
      </c>
      <c r="N1073" s="54" t="s">
        <v>6526</v>
      </c>
    </row>
    <row r="1074" spans="1:14" s="51" customFormat="1" ht="16.5" customHeight="1" x14ac:dyDescent="0.25">
      <c r="A1074" s="51" t="s">
        <v>3176</v>
      </c>
      <c r="B1074" s="51" t="s">
        <v>3177</v>
      </c>
      <c r="C1074" s="51">
        <v>2896</v>
      </c>
      <c r="D1074" s="51" t="s">
        <v>3178</v>
      </c>
      <c r="E1074" s="52">
        <v>196.87</v>
      </c>
      <c r="F1074" s="52">
        <v>2990598.7146999999</v>
      </c>
      <c r="G1074" s="52">
        <v>2927070.0029384801</v>
      </c>
      <c r="H1074" s="53">
        <v>2.170385802107333E-2</v>
      </c>
      <c r="I1074" s="52">
        <v>63528.711761519779</v>
      </c>
      <c r="J1074" s="52">
        <v>15190.728474119976</v>
      </c>
      <c r="K1074" s="52">
        <v>14868.034758665515</v>
      </c>
      <c r="L1074" s="52">
        <v>15506.49</v>
      </c>
      <c r="M1074" s="51" t="s">
        <v>6524</v>
      </c>
      <c r="N1074" s="54" t="s">
        <v>6528</v>
      </c>
    </row>
    <row r="1075" spans="1:14" s="51" customFormat="1" ht="16.5" customHeight="1" x14ac:dyDescent="0.25">
      <c r="A1075" s="51" t="s">
        <v>3179</v>
      </c>
      <c r="B1075" s="51" t="s">
        <v>3180</v>
      </c>
      <c r="C1075" s="51">
        <v>2897</v>
      </c>
      <c r="D1075" s="51" t="s">
        <v>3181</v>
      </c>
      <c r="E1075" s="52">
        <v>3497.0100000000007</v>
      </c>
      <c r="F1075" s="52">
        <v>28626166.178400002</v>
      </c>
      <c r="G1075" s="52">
        <v>27315683.68233569</v>
      </c>
      <c r="H1075" s="53">
        <v>4.7975460226601152E-2</v>
      </c>
      <c r="I1075" s="52">
        <v>1310482.4960643128</v>
      </c>
      <c r="J1075" s="52">
        <v>8185.8977178789874</v>
      </c>
      <c r="K1075" s="52">
        <v>7811.1540093782069</v>
      </c>
      <c r="L1075" s="52">
        <v>8179.76</v>
      </c>
      <c r="M1075" s="51" t="s">
        <v>6521</v>
      </c>
      <c r="N1075" s="54" t="s">
        <v>6522</v>
      </c>
    </row>
    <row r="1076" spans="1:14" s="51" customFormat="1" ht="16.5" customHeight="1" x14ac:dyDescent="0.25">
      <c r="A1076" s="51" t="s">
        <v>3182</v>
      </c>
      <c r="B1076" s="51" t="s">
        <v>3183</v>
      </c>
      <c r="C1076" s="51">
        <v>2898</v>
      </c>
      <c r="D1076" s="51" t="s">
        <v>3184</v>
      </c>
      <c r="E1076" s="52">
        <v>3215.3100000000004</v>
      </c>
      <c r="F1076" s="52">
        <v>34262603.666900001</v>
      </c>
      <c r="G1076" s="52">
        <v>32199169.340097412</v>
      </c>
      <c r="H1076" s="53">
        <v>6.4083464545559243E-2</v>
      </c>
      <c r="I1076" s="52">
        <v>2063434.326802589</v>
      </c>
      <c r="J1076" s="52">
        <v>10656.08095857009</v>
      </c>
      <c r="K1076" s="52">
        <v>10014.328117692356</v>
      </c>
      <c r="L1076" s="52">
        <v>10943.79</v>
      </c>
      <c r="M1076" s="51" t="s">
        <v>6521</v>
      </c>
      <c r="N1076" s="54" t="s">
        <v>6522</v>
      </c>
    </row>
    <row r="1077" spans="1:14" s="51" customFormat="1" ht="16.5" customHeight="1" x14ac:dyDescent="0.25">
      <c r="A1077" s="51" t="s">
        <v>3185</v>
      </c>
      <c r="B1077" s="51" t="s">
        <v>3186</v>
      </c>
      <c r="C1077" s="51">
        <v>2899</v>
      </c>
      <c r="D1077" s="51" t="s">
        <v>3187</v>
      </c>
      <c r="E1077" s="52">
        <v>1268.73</v>
      </c>
      <c r="F1077" s="52">
        <v>19432807.267800003</v>
      </c>
      <c r="G1077" s="52">
        <v>16455920.638005909</v>
      </c>
      <c r="H1077" s="53">
        <v>0.18090064331732392</v>
      </c>
      <c r="I1077" s="52">
        <v>2976886.6297940947</v>
      </c>
      <c r="J1077" s="52">
        <v>15316.73978529711</v>
      </c>
      <c r="K1077" s="52">
        <v>12970.388213414917</v>
      </c>
      <c r="L1077" s="52">
        <v>15616.76</v>
      </c>
      <c r="M1077" s="51" t="s">
        <v>6521</v>
      </c>
      <c r="N1077" s="54" t="s">
        <v>6522</v>
      </c>
    </row>
    <row r="1078" spans="1:14" s="51" customFormat="1" ht="16.5" customHeight="1" x14ac:dyDescent="0.25">
      <c r="A1078" s="51" t="s">
        <v>3188</v>
      </c>
      <c r="B1078" s="51" t="s">
        <v>3189</v>
      </c>
      <c r="C1078" s="51">
        <v>2900</v>
      </c>
      <c r="D1078" s="51" t="s">
        <v>3190</v>
      </c>
      <c r="E1078" s="52">
        <v>517.33000000000004</v>
      </c>
      <c r="F1078" s="52">
        <v>11599165.972800002</v>
      </c>
      <c r="G1078" s="52">
        <v>11104474.073407305</v>
      </c>
      <c r="H1078" s="53">
        <v>4.4548881479886671E-2</v>
      </c>
      <c r="I1078" s="52">
        <v>494691.8993926961</v>
      </c>
      <c r="J1078" s="52">
        <v>22421.212712968514</v>
      </c>
      <c r="K1078" s="52">
        <v>21464.972210015472</v>
      </c>
      <c r="L1078" s="52">
        <v>23594.1</v>
      </c>
      <c r="M1078" s="51" t="s">
        <v>6521</v>
      </c>
      <c r="N1078" s="54" t="s">
        <v>6522</v>
      </c>
    </row>
    <row r="1079" spans="1:14" s="51" customFormat="1" ht="16.5" customHeight="1" x14ac:dyDescent="0.25">
      <c r="A1079" s="51" t="s">
        <v>3191</v>
      </c>
      <c r="B1079" s="51" t="s">
        <v>3192</v>
      </c>
      <c r="C1079" s="51">
        <v>2901</v>
      </c>
      <c r="D1079" s="51" t="s">
        <v>3193</v>
      </c>
      <c r="E1079" s="52">
        <v>5445.3600000000006</v>
      </c>
      <c r="F1079" s="52">
        <v>35811180.669263974</v>
      </c>
      <c r="G1079" s="52">
        <v>34977719.964972921</v>
      </c>
      <c r="H1079" s="53">
        <v>2.3828331438575434E-2</v>
      </c>
      <c r="I1079" s="52">
        <v>833460.70429105312</v>
      </c>
      <c r="J1079" s="52">
        <v>6576.4578777645502</v>
      </c>
      <c r="K1079" s="52">
        <v>6423.3989974901415</v>
      </c>
      <c r="L1079" s="52">
        <v>6611.85</v>
      </c>
      <c r="M1079" s="51" t="s">
        <v>6521</v>
      </c>
      <c r="N1079" s="54" t="s">
        <v>6522</v>
      </c>
    </row>
    <row r="1080" spans="1:14" s="51" customFormat="1" ht="16.5" customHeight="1" x14ac:dyDescent="0.25">
      <c r="A1080" s="51" t="s">
        <v>3194</v>
      </c>
      <c r="B1080" s="51" t="s">
        <v>3195</v>
      </c>
      <c r="C1080" s="51">
        <v>2902</v>
      </c>
      <c r="D1080" s="51" t="s">
        <v>3196</v>
      </c>
      <c r="E1080" s="52">
        <v>3775.64</v>
      </c>
      <c r="F1080" s="52">
        <v>30329725.177716918</v>
      </c>
      <c r="G1080" s="52">
        <v>30353759.446182977</v>
      </c>
      <c r="H1080" s="53">
        <v>-7.9180532838685203E-4</v>
      </c>
      <c r="I1080" s="52">
        <v>-24034.268466059119</v>
      </c>
      <c r="J1080" s="52">
        <v>8033.0023989884949</v>
      </c>
      <c r="K1080" s="52">
        <v>8039.3680134183815</v>
      </c>
      <c r="L1080" s="52">
        <v>8233.7000000000007</v>
      </c>
      <c r="M1080" s="51" t="s">
        <v>6521</v>
      </c>
      <c r="N1080" s="54" t="s">
        <v>6522</v>
      </c>
    </row>
    <row r="1081" spans="1:14" s="51" customFormat="1" ht="16.5" customHeight="1" x14ac:dyDescent="0.25">
      <c r="A1081" s="51" t="s">
        <v>3197</v>
      </c>
      <c r="B1081" s="51" t="s">
        <v>3198</v>
      </c>
      <c r="C1081" s="51">
        <v>2903</v>
      </c>
      <c r="D1081" s="51" t="s">
        <v>3199</v>
      </c>
      <c r="E1081" s="52">
        <v>1083.01</v>
      </c>
      <c r="F1081" s="52">
        <v>11991220.064296629</v>
      </c>
      <c r="G1081" s="52">
        <v>12264234.805272471</v>
      </c>
      <c r="H1081" s="53">
        <v>-2.2261049736137739E-2</v>
      </c>
      <c r="I1081" s="52">
        <v>-273014.74097584188</v>
      </c>
      <c r="J1081" s="52">
        <v>11072.123123790758</v>
      </c>
      <c r="K1081" s="52">
        <v>11324.211969670152</v>
      </c>
      <c r="L1081" s="52">
        <v>12456.62</v>
      </c>
      <c r="M1081" s="51" t="s">
        <v>6521</v>
      </c>
      <c r="N1081" s="54" t="s">
        <v>6527</v>
      </c>
    </row>
    <row r="1082" spans="1:14" s="51" customFormat="1" ht="16.5" customHeight="1" x14ac:dyDescent="0.25">
      <c r="A1082" s="51" t="s">
        <v>3200</v>
      </c>
      <c r="B1082" s="51" t="s">
        <v>3201</v>
      </c>
      <c r="C1082" s="51">
        <v>2904</v>
      </c>
      <c r="D1082" s="51" t="s">
        <v>3202</v>
      </c>
      <c r="E1082" s="52">
        <v>271.57</v>
      </c>
      <c r="F1082" s="52">
        <v>5172271.3048190987</v>
      </c>
      <c r="G1082" s="52">
        <v>4834025.1864867117</v>
      </c>
      <c r="H1082" s="53">
        <v>6.9971939591448207E-2</v>
      </c>
      <c r="I1082" s="52">
        <v>338246.11833238695</v>
      </c>
      <c r="J1082" s="52">
        <v>19045.812515443897</v>
      </c>
      <c r="K1082" s="52">
        <v>17800.291587755317</v>
      </c>
      <c r="L1082" s="52">
        <v>19712.96</v>
      </c>
      <c r="M1082" s="51" t="s">
        <v>6525</v>
      </c>
      <c r="N1082" s="54" t="s">
        <v>6522</v>
      </c>
    </row>
    <row r="1083" spans="1:14" s="51" customFormat="1" ht="16.5" customHeight="1" x14ac:dyDescent="0.25">
      <c r="A1083" s="51" t="s">
        <v>3203</v>
      </c>
      <c r="B1083" s="51" t="s">
        <v>3204</v>
      </c>
      <c r="C1083" s="51">
        <v>2905</v>
      </c>
      <c r="D1083" s="51" t="s">
        <v>3205</v>
      </c>
      <c r="E1083" s="52">
        <v>4602.2800000000007</v>
      </c>
      <c r="F1083" s="52">
        <v>16550080.585700002</v>
      </c>
      <c r="G1083" s="52">
        <v>18308819.136652909</v>
      </c>
      <c r="H1083" s="53">
        <v>-9.6059638681559867E-2</v>
      </c>
      <c r="I1083" s="52">
        <v>-1758738.5509529077</v>
      </c>
      <c r="J1083" s="52">
        <v>3596.0612100306803</v>
      </c>
      <c r="K1083" s="52">
        <v>3978.2062666010993</v>
      </c>
      <c r="L1083" s="52">
        <v>3586.48</v>
      </c>
      <c r="M1083" s="51" t="s">
        <v>6521</v>
      </c>
      <c r="N1083" s="54" t="s">
        <v>6522</v>
      </c>
    </row>
    <row r="1084" spans="1:14" s="51" customFormat="1" ht="16.5" customHeight="1" x14ac:dyDescent="0.25">
      <c r="A1084" s="51" t="s">
        <v>3206</v>
      </c>
      <c r="B1084" s="51" t="s">
        <v>3207</v>
      </c>
      <c r="C1084" s="51">
        <v>2906</v>
      </c>
      <c r="D1084" s="51" t="s">
        <v>3208</v>
      </c>
      <c r="E1084" s="52">
        <v>1847.18</v>
      </c>
      <c r="F1084" s="52">
        <v>8981171.2280000001</v>
      </c>
      <c r="G1084" s="52">
        <v>9805985.2822419889</v>
      </c>
      <c r="H1084" s="53">
        <v>-8.4113327779073321E-2</v>
      </c>
      <c r="I1084" s="52">
        <v>-824814.05424198881</v>
      </c>
      <c r="J1084" s="52">
        <v>4862.098565380742</v>
      </c>
      <c r="K1084" s="52">
        <v>5308.6246506794078</v>
      </c>
      <c r="L1084" s="52">
        <v>5136.66</v>
      </c>
      <c r="M1084" s="51" t="s">
        <v>6521</v>
      </c>
      <c r="N1084" s="54" t="s">
        <v>6522</v>
      </c>
    </row>
    <row r="1085" spans="1:14" s="51" customFormat="1" ht="16.5" customHeight="1" x14ac:dyDescent="0.25">
      <c r="A1085" s="51" t="s">
        <v>3209</v>
      </c>
      <c r="B1085" s="51" t="s">
        <v>3210</v>
      </c>
      <c r="C1085" s="51">
        <v>2907</v>
      </c>
      <c r="D1085" s="51" t="s">
        <v>3211</v>
      </c>
      <c r="E1085" s="52">
        <v>413.96000000000004</v>
      </c>
      <c r="F1085" s="52">
        <v>2999145.9964999999</v>
      </c>
      <c r="G1085" s="52">
        <v>3287196.7732158946</v>
      </c>
      <c r="H1085" s="53">
        <v>-8.7628090615972432E-2</v>
      </c>
      <c r="I1085" s="52">
        <v>-288050.7767158947</v>
      </c>
      <c r="J1085" s="52">
        <v>7245.0140025606333</v>
      </c>
      <c r="K1085" s="52">
        <v>7940.8560566622245</v>
      </c>
      <c r="L1085" s="52">
        <v>7773.98</v>
      </c>
      <c r="M1085" s="51" t="s">
        <v>6524</v>
      </c>
      <c r="N1085" s="54" t="s">
        <v>6522</v>
      </c>
    </row>
    <row r="1086" spans="1:14" s="51" customFormat="1" ht="16.5" customHeight="1" x14ac:dyDescent="0.25">
      <c r="A1086" s="51" t="s">
        <v>3212</v>
      </c>
      <c r="B1086" s="51" t="s">
        <v>3213</v>
      </c>
      <c r="C1086" s="51">
        <v>2909</v>
      </c>
      <c r="D1086" s="51" t="s">
        <v>3214</v>
      </c>
      <c r="E1086" s="52">
        <v>1812.69</v>
      </c>
      <c r="F1086" s="52">
        <v>4839854.0200000005</v>
      </c>
      <c r="G1086" s="52">
        <v>5653175.308330196</v>
      </c>
      <c r="H1086" s="53">
        <v>-0.14386981545251776</v>
      </c>
      <c r="I1086" s="52">
        <v>-813321.28833019547</v>
      </c>
      <c r="J1086" s="52">
        <v>2669.9843988768075</v>
      </c>
      <c r="K1086" s="52">
        <v>3118.6663512956961</v>
      </c>
      <c r="L1086" s="52">
        <v>2653.31</v>
      </c>
      <c r="M1086" s="51" t="s">
        <v>6521</v>
      </c>
      <c r="N1086" s="54" t="s">
        <v>6522</v>
      </c>
    </row>
    <row r="1087" spans="1:14" s="51" customFormat="1" ht="16.5" customHeight="1" x14ac:dyDescent="0.25">
      <c r="A1087" s="51" t="s">
        <v>3215</v>
      </c>
      <c r="B1087" s="51" t="s">
        <v>3216</v>
      </c>
      <c r="C1087" s="51">
        <v>2910</v>
      </c>
      <c r="D1087" s="51" t="s">
        <v>3217</v>
      </c>
      <c r="E1087" s="52">
        <v>255.55</v>
      </c>
      <c r="F1087" s="52">
        <v>1271113.1155999999</v>
      </c>
      <c r="G1087" s="52">
        <v>1268103.9434892803</v>
      </c>
      <c r="H1087" s="53">
        <v>2.3729696025072133E-3</v>
      </c>
      <c r="I1087" s="52">
        <v>3009.1721107196063</v>
      </c>
      <c r="J1087" s="52">
        <v>4974.0290181960472</v>
      </c>
      <c r="K1087" s="52">
        <v>4962.2537409089427</v>
      </c>
      <c r="L1087" s="52">
        <v>5217.6400000000003</v>
      </c>
      <c r="M1087" s="51" t="s">
        <v>6524</v>
      </c>
      <c r="N1087" s="54" t="s">
        <v>6522</v>
      </c>
    </row>
    <row r="1088" spans="1:14" s="51" customFormat="1" ht="16.5" customHeight="1" x14ac:dyDescent="0.25">
      <c r="A1088" s="51" t="s">
        <v>3218</v>
      </c>
      <c r="B1088" s="51" t="s">
        <v>3219</v>
      </c>
      <c r="C1088" s="51">
        <v>2913</v>
      </c>
      <c r="D1088" s="51" t="s">
        <v>3220</v>
      </c>
      <c r="E1088" s="52">
        <v>546.21999999999991</v>
      </c>
      <c r="F1088" s="52">
        <v>1449290.9882</v>
      </c>
      <c r="G1088" s="52">
        <v>869155.93508293619</v>
      </c>
      <c r="H1088" s="53">
        <v>0.66746947204785112</v>
      </c>
      <c r="I1088" s="52">
        <v>580135.05311706383</v>
      </c>
      <c r="J1088" s="52">
        <v>2653.3100000000004</v>
      </c>
      <c r="K1088" s="52">
        <v>1591.2195362361986</v>
      </c>
      <c r="L1088" s="52">
        <v>2653.31</v>
      </c>
      <c r="M1088" s="51" t="s">
        <v>6525</v>
      </c>
      <c r="N1088" s="54" t="s">
        <v>6528</v>
      </c>
    </row>
    <row r="1089" spans="1:14" s="51" customFormat="1" ht="16.5" customHeight="1" x14ac:dyDescent="0.25">
      <c r="A1089" s="51" t="s">
        <v>3221</v>
      </c>
      <c r="B1089" s="51" t="s">
        <v>3222</v>
      </c>
      <c r="C1089" s="51">
        <v>2914</v>
      </c>
      <c r="D1089" s="51" t="s">
        <v>3223</v>
      </c>
      <c r="E1089" s="52">
        <v>988.6</v>
      </c>
      <c r="F1089" s="52">
        <v>3534541.4832000006</v>
      </c>
      <c r="G1089" s="52">
        <v>3928899.4713174808</v>
      </c>
      <c r="H1089" s="53">
        <v>-0.10037365195939707</v>
      </c>
      <c r="I1089" s="52">
        <v>-394357.98811748018</v>
      </c>
      <c r="J1089" s="52">
        <v>3575.2999020837551</v>
      </c>
      <c r="K1089" s="52">
        <v>3974.2054130259767</v>
      </c>
      <c r="L1089" s="52">
        <v>3539.61</v>
      </c>
      <c r="M1089" s="51" t="s">
        <v>6521</v>
      </c>
      <c r="N1089" s="54" t="s">
        <v>6522</v>
      </c>
    </row>
    <row r="1090" spans="1:14" s="51" customFormat="1" ht="16.5" customHeight="1" x14ac:dyDescent="0.25">
      <c r="A1090" s="51" t="s">
        <v>3224</v>
      </c>
      <c r="B1090" s="51" t="s">
        <v>3225</v>
      </c>
      <c r="C1090" s="51">
        <v>2915</v>
      </c>
      <c r="D1090" s="51" t="s">
        <v>3226</v>
      </c>
      <c r="E1090" s="52">
        <v>184.55999999999997</v>
      </c>
      <c r="F1090" s="52">
        <v>1083217.7235000001</v>
      </c>
      <c r="G1090" s="52">
        <v>1090176.0930631792</v>
      </c>
      <c r="H1090" s="53">
        <v>-6.3827941260640175E-3</v>
      </c>
      <c r="I1090" s="52">
        <v>-6958.3695631790906</v>
      </c>
      <c r="J1090" s="52">
        <v>5869.1900926527969</v>
      </c>
      <c r="K1090" s="52">
        <v>5906.8925718637802</v>
      </c>
      <c r="L1090" s="52">
        <v>5802.5</v>
      </c>
      <c r="M1090" s="51" t="s">
        <v>6524</v>
      </c>
      <c r="N1090" s="54" t="s">
        <v>6528</v>
      </c>
    </row>
    <row r="1091" spans="1:14" s="51" customFormat="1" ht="16.5" customHeight="1" x14ac:dyDescent="0.25">
      <c r="A1091" s="51" t="s">
        <v>3227</v>
      </c>
      <c r="B1091" s="51" t="s">
        <v>3228</v>
      </c>
      <c r="C1091" s="51">
        <v>2916</v>
      </c>
      <c r="D1091" s="51" t="s">
        <v>3229</v>
      </c>
      <c r="E1091" s="52">
        <v>115.47</v>
      </c>
      <c r="F1091" s="52">
        <v>1037113.1526999999</v>
      </c>
      <c r="G1091" s="52">
        <v>887754.76730389451</v>
      </c>
      <c r="H1091" s="53">
        <v>0.16824284238957765</v>
      </c>
      <c r="I1091" s="52">
        <v>149358.38539610535</v>
      </c>
      <c r="J1091" s="52">
        <v>8981.6675560751701</v>
      </c>
      <c r="K1091" s="52">
        <v>7688.1853927764314</v>
      </c>
      <c r="L1091" s="52">
        <v>9648.17</v>
      </c>
      <c r="M1091" s="51" t="s">
        <v>6523</v>
      </c>
      <c r="N1091" s="54" t="s">
        <v>6531</v>
      </c>
    </row>
    <row r="1092" spans="1:14" s="51" customFormat="1" ht="16.5" customHeight="1" x14ac:dyDescent="0.25">
      <c r="A1092" s="51" t="s">
        <v>3236</v>
      </c>
      <c r="B1092" s="51" t="s">
        <v>3237</v>
      </c>
      <c r="C1092" s="51">
        <v>2928</v>
      </c>
      <c r="D1092" s="51" t="s">
        <v>3238</v>
      </c>
      <c r="E1092" s="52">
        <v>259.82</v>
      </c>
      <c r="F1092" s="52">
        <v>637073.88499999989</v>
      </c>
      <c r="G1092" s="52">
        <v>650922.40856839565</v>
      </c>
      <c r="H1092" s="53">
        <v>-2.1275229406917284E-2</v>
      </c>
      <c r="I1092" s="52">
        <v>-13848.523568395758</v>
      </c>
      <c r="J1092" s="52">
        <v>2451.981698868447</v>
      </c>
      <c r="K1092" s="52">
        <v>2505.2821513678532</v>
      </c>
      <c r="L1092" s="52">
        <v>2448.25</v>
      </c>
      <c r="M1092" s="51" t="s">
        <v>6521</v>
      </c>
      <c r="N1092" s="54" t="s">
        <v>6528</v>
      </c>
    </row>
    <row r="1093" spans="1:14" s="51" customFormat="1" ht="16.5" customHeight="1" x14ac:dyDescent="0.25">
      <c r="A1093" s="51" t="s">
        <v>3239</v>
      </c>
      <c r="B1093" s="51" t="s">
        <v>3240</v>
      </c>
      <c r="C1093" s="51">
        <v>2933</v>
      </c>
      <c r="D1093" s="51" t="s">
        <v>3241</v>
      </c>
      <c r="E1093" s="52">
        <v>9541.94</v>
      </c>
      <c r="F1093" s="52">
        <v>22291482.599000003</v>
      </c>
      <c r="G1093" s="52">
        <v>30322928.611688491</v>
      </c>
      <c r="H1093" s="53">
        <v>-0.26486379714631614</v>
      </c>
      <c r="I1093" s="52">
        <v>-8031446.0126884878</v>
      </c>
      <c r="J1093" s="52">
        <v>2336.1583282854431</v>
      </c>
      <c r="K1093" s="52">
        <v>3177.8578163023967</v>
      </c>
      <c r="L1093" s="52">
        <v>2332.42</v>
      </c>
      <c r="M1093" s="51" t="s">
        <v>6523</v>
      </c>
      <c r="N1093" s="54" t="s">
        <v>6527</v>
      </c>
    </row>
    <row r="1094" spans="1:14" s="51" customFormat="1" ht="16.5" customHeight="1" x14ac:dyDescent="0.25">
      <c r="A1094" s="51" t="s">
        <v>3242</v>
      </c>
      <c r="B1094" s="51" t="s">
        <v>3243</v>
      </c>
      <c r="C1094" s="51">
        <v>2934</v>
      </c>
      <c r="D1094" s="51" t="s">
        <v>3244</v>
      </c>
      <c r="E1094" s="52">
        <v>685.06000000000006</v>
      </c>
      <c r="F1094" s="52">
        <v>2212113.3954000003</v>
      </c>
      <c r="G1094" s="52">
        <v>2465133.0107659488</v>
      </c>
      <c r="H1094" s="53">
        <v>-0.10263933599563946</v>
      </c>
      <c r="I1094" s="52">
        <v>-253019.61536594853</v>
      </c>
      <c r="J1094" s="52">
        <v>3229.0797819169125</v>
      </c>
      <c r="K1094" s="52">
        <v>3598.4191322890674</v>
      </c>
      <c r="L1094" s="52">
        <v>3221.51</v>
      </c>
      <c r="M1094" s="51" t="s">
        <v>6521</v>
      </c>
      <c r="N1094" s="54" t="s">
        <v>6526</v>
      </c>
    </row>
    <row r="1095" spans="1:14" s="51" customFormat="1" ht="16.5" customHeight="1" x14ac:dyDescent="0.25">
      <c r="A1095" s="51" t="s">
        <v>3245</v>
      </c>
      <c r="B1095" s="51" t="s">
        <v>3246</v>
      </c>
      <c r="C1095" s="51">
        <v>2937</v>
      </c>
      <c r="D1095" s="51" t="s">
        <v>3247</v>
      </c>
      <c r="E1095" s="52">
        <v>4420.26</v>
      </c>
      <c r="F1095" s="52">
        <v>10309902.8292</v>
      </c>
      <c r="G1095" s="52">
        <v>12531478.936738392</v>
      </c>
      <c r="H1095" s="53">
        <v>-0.17727964263064144</v>
      </c>
      <c r="I1095" s="52">
        <v>-2221576.1075383928</v>
      </c>
      <c r="J1095" s="52">
        <v>2332.4199999999996</v>
      </c>
      <c r="K1095" s="52">
        <v>2835.0094647686769</v>
      </c>
      <c r="L1095" s="52">
        <v>2332.42</v>
      </c>
      <c r="M1095" s="51" t="s">
        <v>6524</v>
      </c>
      <c r="N1095" s="54" t="s">
        <v>6522</v>
      </c>
    </row>
    <row r="1096" spans="1:14" s="51" customFormat="1" ht="16.5" customHeight="1" x14ac:dyDescent="0.25">
      <c r="A1096" s="51" t="s">
        <v>3248</v>
      </c>
      <c r="B1096" s="51" t="s">
        <v>3249</v>
      </c>
      <c r="C1096" s="51">
        <v>2938</v>
      </c>
      <c r="D1096" s="51" t="s">
        <v>3250</v>
      </c>
      <c r="E1096" s="52">
        <v>299.07000000000005</v>
      </c>
      <c r="F1096" s="52">
        <v>422481.7254</v>
      </c>
      <c r="G1096" s="52">
        <v>574336.08111097268</v>
      </c>
      <c r="H1096" s="53">
        <v>-0.26439981868670293</v>
      </c>
      <c r="I1096" s="52">
        <v>-151854.35571097268</v>
      </c>
      <c r="J1096" s="52">
        <v>1412.6516380780417</v>
      </c>
      <c r="K1096" s="52">
        <v>1920.4068649846945</v>
      </c>
      <c r="L1096" s="52">
        <v>1341.04</v>
      </c>
      <c r="M1096" s="51" t="s">
        <v>6525</v>
      </c>
      <c r="N1096" s="54" t="s">
        <v>6522</v>
      </c>
    </row>
    <row r="1097" spans="1:14" s="51" customFormat="1" ht="16.5" customHeight="1" x14ac:dyDescent="0.25">
      <c r="A1097" s="51" t="s">
        <v>3251</v>
      </c>
      <c r="B1097" s="51" t="s">
        <v>3252</v>
      </c>
      <c r="C1097" s="51">
        <v>2942</v>
      </c>
      <c r="D1097" s="51" t="s">
        <v>3253</v>
      </c>
      <c r="E1097" s="52">
        <v>1393.48</v>
      </c>
      <c r="F1097" s="52">
        <v>1868712.4191999997</v>
      </c>
      <c r="G1097" s="52">
        <v>1897868.6156050453</v>
      </c>
      <c r="H1097" s="53">
        <v>-1.5362600005770499E-2</v>
      </c>
      <c r="I1097" s="52">
        <v>-29156.196405045688</v>
      </c>
      <c r="J1097" s="52">
        <v>1341.0399999999997</v>
      </c>
      <c r="K1097" s="52">
        <v>1361.9632973598798</v>
      </c>
      <c r="L1097" s="52">
        <v>1341.04</v>
      </c>
      <c r="M1097" s="51" t="s">
        <v>6521</v>
      </c>
      <c r="N1097" s="54" t="s">
        <v>6528</v>
      </c>
    </row>
    <row r="1098" spans="1:14" s="51" customFormat="1" ht="16.5" customHeight="1" x14ac:dyDescent="0.25">
      <c r="A1098" s="51" t="s">
        <v>3254</v>
      </c>
      <c r="B1098" s="51" t="s">
        <v>3255</v>
      </c>
      <c r="C1098" s="51">
        <v>2943</v>
      </c>
      <c r="D1098" s="51" t="s">
        <v>3256</v>
      </c>
      <c r="E1098" s="52">
        <v>2677.09</v>
      </c>
      <c r="F1098" s="52">
        <v>4968635.2002999997</v>
      </c>
      <c r="G1098" s="52">
        <v>6520085.2768669007</v>
      </c>
      <c r="H1098" s="53">
        <v>-0.23794935352631152</v>
      </c>
      <c r="I1098" s="52">
        <v>-1551450.0765669011</v>
      </c>
      <c r="J1098" s="52">
        <v>1855.983624121714</v>
      </c>
      <c r="K1098" s="52">
        <v>2435.5121706281448</v>
      </c>
      <c r="L1098" s="52">
        <v>1846.12</v>
      </c>
      <c r="M1098" s="51" t="s">
        <v>6523</v>
      </c>
      <c r="N1098" s="54" t="s">
        <v>6522</v>
      </c>
    </row>
    <row r="1099" spans="1:14" s="51" customFormat="1" ht="16.5" customHeight="1" x14ac:dyDescent="0.25">
      <c r="A1099" s="51" t="s">
        <v>3257</v>
      </c>
      <c r="B1099" s="51" t="s">
        <v>3258</v>
      </c>
      <c r="C1099" s="51">
        <v>2944</v>
      </c>
      <c r="D1099" s="51" t="s">
        <v>3259</v>
      </c>
      <c r="E1099" s="52">
        <v>135.45000000000002</v>
      </c>
      <c r="F1099" s="52">
        <v>507789.58290000004</v>
      </c>
      <c r="G1099" s="52">
        <v>605877.3052622379</v>
      </c>
      <c r="H1099" s="53">
        <v>-0.16189370605288345</v>
      </c>
      <c r="I1099" s="52">
        <v>-98087.722362237866</v>
      </c>
      <c r="J1099" s="52">
        <v>3748.9079579180507</v>
      </c>
      <c r="K1099" s="52">
        <v>4473.0698062919</v>
      </c>
      <c r="L1099" s="52">
        <v>3684.05</v>
      </c>
      <c r="M1099" s="51" t="s">
        <v>6525</v>
      </c>
      <c r="N1099" s="54" t="s">
        <v>6527</v>
      </c>
    </row>
    <row r="1100" spans="1:14" s="51" customFormat="1" ht="16.5" customHeight="1" x14ac:dyDescent="0.25">
      <c r="A1100" s="51" t="s">
        <v>3260</v>
      </c>
      <c r="B1100" s="51" t="s">
        <v>3261</v>
      </c>
      <c r="C1100" s="51">
        <v>2947</v>
      </c>
      <c r="D1100" s="51" t="s">
        <v>3262</v>
      </c>
      <c r="E1100" s="52">
        <v>2654.3999999999996</v>
      </c>
      <c r="F1100" s="52">
        <v>4900340.9280000003</v>
      </c>
      <c r="G1100" s="52">
        <v>4841002.8307650052</v>
      </c>
      <c r="H1100" s="53">
        <v>1.2257397756079813E-2</v>
      </c>
      <c r="I1100" s="52">
        <v>59338.097234995104</v>
      </c>
      <c r="J1100" s="52">
        <v>1846.1200000000003</v>
      </c>
      <c r="K1100" s="52">
        <v>1823.7653822954362</v>
      </c>
      <c r="L1100" s="52">
        <v>1846.12</v>
      </c>
      <c r="M1100" s="51" t="s">
        <v>6523</v>
      </c>
      <c r="N1100" s="54" t="s">
        <v>6522</v>
      </c>
    </row>
    <row r="1101" spans="1:14" s="51" customFormat="1" ht="16.5" customHeight="1" x14ac:dyDescent="0.25">
      <c r="A1101" s="51" t="s">
        <v>3263</v>
      </c>
      <c r="B1101" s="51" t="s">
        <v>3264</v>
      </c>
      <c r="C1101" s="51">
        <v>2948</v>
      </c>
      <c r="D1101" s="51" t="s">
        <v>3265</v>
      </c>
      <c r="E1101" s="52">
        <v>1294.24</v>
      </c>
      <c r="F1101" s="52">
        <v>8172311.5868000006</v>
      </c>
      <c r="G1101" s="52">
        <v>6994461.6002215892</v>
      </c>
      <c r="H1101" s="53">
        <v>0.16839751990933749</v>
      </c>
      <c r="I1101" s="52">
        <v>1177849.9865784114</v>
      </c>
      <c r="J1101" s="52">
        <v>6314.3710492644341</v>
      </c>
      <c r="K1101" s="52">
        <v>5404.3002845079654</v>
      </c>
      <c r="L1101" s="52">
        <v>6275.34</v>
      </c>
      <c r="M1101" s="51" t="s">
        <v>6521</v>
      </c>
      <c r="N1101" s="54" t="s">
        <v>6522</v>
      </c>
    </row>
    <row r="1102" spans="1:14" s="51" customFormat="1" ht="16.5" customHeight="1" x14ac:dyDescent="0.25">
      <c r="A1102" s="51" t="s">
        <v>3290</v>
      </c>
      <c r="B1102" s="51" t="s">
        <v>3264</v>
      </c>
      <c r="C1102" s="51">
        <v>2957</v>
      </c>
      <c r="D1102" s="51" t="s">
        <v>3265</v>
      </c>
      <c r="E1102" s="52">
        <v>135.77000000000001</v>
      </c>
      <c r="F1102" s="52">
        <v>958083.75260000001</v>
      </c>
      <c r="G1102" s="52">
        <v>956205.98983925348</v>
      </c>
      <c r="H1102" s="53">
        <v>1.9637638549641068E-3</v>
      </c>
      <c r="I1102" s="52">
        <v>1877.7627607465256</v>
      </c>
      <c r="J1102" s="52">
        <v>7056.6675451130586</v>
      </c>
      <c r="K1102" s="52">
        <v>7042.8370762263639</v>
      </c>
      <c r="L1102" s="52">
        <v>7028.38</v>
      </c>
      <c r="M1102" s="51" t="s">
        <v>6525</v>
      </c>
      <c r="N1102" s="54" t="s">
        <v>6526</v>
      </c>
    </row>
    <row r="1103" spans="1:14" s="51" customFormat="1" ht="16.5" customHeight="1" x14ac:dyDescent="0.25">
      <c r="A1103" s="51" t="s">
        <v>3266</v>
      </c>
      <c r="B1103" s="51" t="s">
        <v>3267</v>
      </c>
      <c r="C1103" s="51">
        <v>2949</v>
      </c>
      <c r="D1103" s="51" t="s">
        <v>3268</v>
      </c>
      <c r="E1103" s="52">
        <v>1396.8400000000004</v>
      </c>
      <c r="F1103" s="52">
        <v>12350988.512099998</v>
      </c>
      <c r="G1103" s="52">
        <v>11400740.873352079</v>
      </c>
      <c r="H1103" s="53">
        <v>8.3349639229939321E-2</v>
      </c>
      <c r="I1103" s="52">
        <v>950247.63874791935</v>
      </c>
      <c r="J1103" s="52">
        <v>8842.092517467996</v>
      </c>
      <c r="K1103" s="52">
        <v>8161.8087063314879</v>
      </c>
      <c r="L1103" s="52">
        <v>9262.27</v>
      </c>
      <c r="M1103" s="51" t="s">
        <v>6521</v>
      </c>
      <c r="N1103" s="54" t="s">
        <v>6526</v>
      </c>
    </row>
    <row r="1104" spans="1:14" s="51" customFormat="1" ht="16.5" customHeight="1" x14ac:dyDescent="0.25">
      <c r="A1104" s="51" t="s">
        <v>3291</v>
      </c>
      <c r="B1104" s="51" t="s">
        <v>3267</v>
      </c>
      <c r="C1104" s="51">
        <v>2958</v>
      </c>
      <c r="D1104" s="51" t="s">
        <v>3268</v>
      </c>
      <c r="E1104" s="52">
        <v>407.53</v>
      </c>
      <c r="F1104" s="52">
        <v>4118558.5005999999</v>
      </c>
      <c r="G1104" s="52">
        <v>3617503.7430890324</v>
      </c>
      <c r="H1104" s="53">
        <v>0.13850842821329334</v>
      </c>
      <c r="I1104" s="52">
        <v>501054.75751096755</v>
      </c>
      <c r="J1104" s="52">
        <v>10106.148015115452</v>
      </c>
      <c r="K1104" s="52">
        <v>8876.6563028219589</v>
      </c>
      <c r="L1104" s="52">
        <v>10373.74</v>
      </c>
      <c r="M1104" s="51" t="s">
        <v>6524</v>
      </c>
      <c r="N1104" s="54" t="s">
        <v>6526</v>
      </c>
    </row>
    <row r="1105" spans="1:14" s="51" customFormat="1" ht="16.5" customHeight="1" x14ac:dyDescent="0.25">
      <c r="A1105" s="51" t="s">
        <v>3269</v>
      </c>
      <c r="B1105" s="51" t="s">
        <v>3270</v>
      </c>
      <c r="C1105" s="51">
        <v>2950</v>
      </c>
      <c r="D1105" s="51" t="s">
        <v>3271</v>
      </c>
      <c r="E1105" s="52">
        <v>3370.93</v>
      </c>
      <c r="F1105" s="52">
        <v>39607215.896499999</v>
      </c>
      <c r="G1105" s="52">
        <v>36951550.42471122</v>
      </c>
      <c r="H1105" s="53">
        <v>7.1868851002603984E-2</v>
      </c>
      <c r="I1105" s="52">
        <v>2655665.4717887789</v>
      </c>
      <c r="J1105" s="52">
        <v>11749.640572927947</v>
      </c>
      <c r="K1105" s="52">
        <v>10961.826684241803</v>
      </c>
      <c r="L1105" s="52">
        <v>12100.44</v>
      </c>
      <c r="M1105" s="51" t="s">
        <v>6521</v>
      </c>
      <c r="N1105" s="54" t="s">
        <v>6522</v>
      </c>
    </row>
    <row r="1106" spans="1:14" s="51" customFormat="1" ht="16.5" customHeight="1" x14ac:dyDescent="0.25">
      <c r="A1106" s="51" t="s">
        <v>3292</v>
      </c>
      <c r="B1106" s="51" t="s">
        <v>3270</v>
      </c>
      <c r="C1106" s="51">
        <v>2959</v>
      </c>
      <c r="D1106" s="51" t="s">
        <v>3271</v>
      </c>
      <c r="E1106" s="52">
        <v>901.56</v>
      </c>
      <c r="F1106" s="52">
        <v>12082991.906399999</v>
      </c>
      <c r="G1106" s="52">
        <v>10962596.308952084</v>
      </c>
      <c r="H1106" s="53">
        <v>0.10220166517789186</v>
      </c>
      <c r="I1106" s="52">
        <v>1120395.597447915</v>
      </c>
      <c r="J1106" s="52">
        <v>13402.315881804871</v>
      </c>
      <c r="K1106" s="52">
        <v>12159.585949855898</v>
      </c>
      <c r="L1106" s="52">
        <v>13552.5</v>
      </c>
      <c r="M1106" s="51" t="s">
        <v>6524</v>
      </c>
      <c r="N1106" s="54" t="s">
        <v>6522</v>
      </c>
    </row>
    <row r="1107" spans="1:14" s="51" customFormat="1" ht="16.5" customHeight="1" x14ac:dyDescent="0.25">
      <c r="A1107" s="51" t="s">
        <v>3272</v>
      </c>
      <c r="B1107" s="51" t="s">
        <v>3273</v>
      </c>
      <c r="C1107" s="51">
        <v>2951</v>
      </c>
      <c r="D1107" s="51" t="s">
        <v>3274</v>
      </c>
      <c r="E1107" s="52">
        <v>2267.1099999999997</v>
      </c>
      <c r="F1107" s="52">
        <v>38343335.580400005</v>
      </c>
      <c r="G1107" s="52">
        <v>36192757.781726047</v>
      </c>
      <c r="H1107" s="53">
        <v>5.9420114146698122E-2</v>
      </c>
      <c r="I1107" s="52">
        <v>2150577.7986739576</v>
      </c>
      <c r="J1107" s="52">
        <v>16912.869503641203</v>
      </c>
      <c r="K1107" s="52">
        <v>15964.270715459794</v>
      </c>
      <c r="L1107" s="52">
        <v>17248.2</v>
      </c>
      <c r="M1107" s="51" t="s">
        <v>6521</v>
      </c>
      <c r="N1107" s="54" t="s">
        <v>6522</v>
      </c>
    </row>
    <row r="1108" spans="1:14" s="51" customFormat="1" ht="16.5" customHeight="1" x14ac:dyDescent="0.25">
      <c r="A1108" s="51" t="s">
        <v>3293</v>
      </c>
      <c r="B1108" s="51" t="s">
        <v>3273</v>
      </c>
      <c r="C1108" s="51">
        <v>2960</v>
      </c>
      <c r="D1108" s="51" t="s">
        <v>3274</v>
      </c>
      <c r="E1108" s="52">
        <v>510.28</v>
      </c>
      <c r="F1108" s="52">
        <v>9886253.3175000008</v>
      </c>
      <c r="G1108" s="52">
        <v>9203267.1831333209</v>
      </c>
      <c r="H1108" s="53">
        <v>7.4211268756640969E-2</v>
      </c>
      <c r="I1108" s="52">
        <v>682986.13436667994</v>
      </c>
      <c r="J1108" s="52">
        <v>19374.173625264564</v>
      </c>
      <c r="K1108" s="52">
        <v>18035.719963810694</v>
      </c>
      <c r="L1108" s="52">
        <v>19317.990000000002</v>
      </c>
      <c r="M1108" s="51" t="s">
        <v>6525</v>
      </c>
      <c r="N1108" s="54" t="s">
        <v>6522</v>
      </c>
    </row>
    <row r="1109" spans="1:14" s="51" customFormat="1" ht="16.5" customHeight="1" x14ac:dyDescent="0.25">
      <c r="A1109" s="51" t="s">
        <v>3275</v>
      </c>
      <c r="B1109" s="51" t="s">
        <v>3276</v>
      </c>
      <c r="C1109" s="51">
        <v>2952</v>
      </c>
      <c r="D1109" s="51" t="s">
        <v>3277</v>
      </c>
      <c r="E1109" s="52">
        <v>1282.3900000000001</v>
      </c>
      <c r="F1109" s="52">
        <v>2909624.2752000005</v>
      </c>
      <c r="G1109" s="52">
        <v>3096944.6517584934</v>
      </c>
      <c r="H1109" s="53">
        <v>-6.0485542243103874E-2</v>
      </c>
      <c r="I1109" s="52">
        <v>-187320.37655849289</v>
      </c>
      <c r="J1109" s="52">
        <v>2268.9074892973281</v>
      </c>
      <c r="K1109" s="52">
        <v>2414.9787909750489</v>
      </c>
      <c r="L1109" s="52">
        <v>2224.92</v>
      </c>
      <c r="M1109" s="51" t="s">
        <v>6521</v>
      </c>
      <c r="N1109" s="54" t="s">
        <v>6528</v>
      </c>
    </row>
    <row r="1110" spans="1:14" s="51" customFormat="1" ht="16.5" customHeight="1" x14ac:dyDescent="0.25">
      <c r="A1110" s="51" t="s">
        <v>3294</v>
      </c>
      <c r="B1110" s="51" t="s">
        <v>3276</v>
      </c>
      <c r="C1110" s="51">
        <v>2961</v>
      </c>
      <c r="D1110" s="51" t="s">
        <v>3277</v>
      </c>
      <c r="E1110" s="52">
        <v>53.21</v>
      </c>
      <c r="F1110" s="52">
        <v>144108.57669999998</v>
      </c>
      <c r="G1110" s="52">
        <v>191761.0285487558</v>
      </c>
      <c r="H1110" s="53">
        <v>-0.24849914609547497</v>
      </c>
      <c r="I1110" s="52">
        <v>-47652.451848755823</v>
      </c>
      <c r="J1110" s="52">
        <v>2708.2987539936098</v>
      </c>
      <c r="K1110" s="52">
        <v>3603.8531958044691</v>
      </c>
      <c r="L1110" s="52">
        <v>2491.91</v>
      </c>
      <c r="M1110" s="51" t="s">
        <v>6525</v>
      </c>
      <c r="N1110" s="54" t="s">
        <v>6522</v>
      </c>
    </row>
    <row r="1111" spans="1:14" s="51" customFormat="1" ht="16.5" customHeight="1" x14ac:dyDescent="0.25">
      <c r="A1111" s="51" t="s">
        <v>3278</v>
      </c>
      <c r="B1111" s="51" t="s">
        <v>3279</v>
      </c>
      <c r="C1111" s="51">
        <v>2953</v>
      </c>
      <c r="D1111" s="51" t="s">
        <v>3280</v>
      </c>
      <c r="E1111" s="52">
        <v>695.69</v>
      </c>
      <c r="F1111" s="52">
        <v>2766017.0994000002</v>
      </c>
      <c r="G1111" s="52">
        <v>2874636.1093596551</v>
      </c>
      <c r="H1111" s="53">
        <v>-3.7785307714599869E-2</v>
      </c>
      <c r="I1111" s="52">
        <v>-108619.00995965488</v>
      </c>
      <c r="J1111" s="52">
        <v>3975.9333890094726</v>
      </c>
      <c r="K1111" s="52">
        <v>4132.0647261850172</v>
      </c>
      <c r="L1111" s="52">
        <v>4715.5200000000004</v>
      </c>
      <c r="M1111" s="51" t="s">
        <v>6521</v>
      </c>
      <c r="N1111" s="54" t="s">
        <v>6526</v>
      </c>
    </row>
    <row r="1112" spans="1:14" s="51" customFormat="1" ht="16.5" customHeight="1" x14ac:dyDescent="0.25">
      <c r="A1112" s="51" t="s">
        <v>3295</v>
      </c>
      <c r="B1112" s="51" t="s">
        <v>3279</v>
      </c>
      <c r="C1112" s="51">
        <v>2962</v>
      </c>
      <c r="D1112" s="51" t="s">
        <v>3280</v>
      </c>
      <c r="E1112" s="52">
        <v>60.42</v>
      </c>
      <c r="F1112" s="52">
        <v>290885.00960000005</v>
      </c>
      <c r="G1112" s="52">
        <v>331365.49644326954</v>
      </c>
      <c r="H1112" s="53">
        <v>-0.12216264903186691</v>
      </c>
      <c r="I1112" s="52">
        <v>-40480.486843269493</v>
      </c>
      <c r="J1112" s="52">
        <v>4814.3828136378688</v>
      </c>
      <c r="K1112" s="52">
        <v>5484.3677001534179</v>
      </c>
      <c r="L1112" s="52">
        <v>5281.38</v>
      </c>
      <c r="M1112" s="51" t="s">
        <v>6523</v>
      </c>
      <c r="N1112" s="54" t="s">
        <v>6530</v>
      </c>
    </row>
    <row r="1113" spans="1:14" s="51" customFormat="1" ht="16.5" customHeight="1" x14ac:dyDescent="0.25">
      <c r="A1113" s="51" t="s">
        <v>3281</v>
      </c>
      <c r="B1113" s="51" t="s">
        <v>3282</v>
      </c>
      <c r="C1113" s="51">
        <v>2954</v>
      </c>
      <c r="D1113" s="51" t="s">
        <v>3283</v>
      </c>
      <c r="E1113" s="52">
        <v>2070.3599999999997</v>
      </c>
      <c r="F1113" s="52">
        <v>14956451.589000002</v>
      </c>
      <c r="G1113" s="52">
        <v>14675268.592241956</v>
      </c>
      <c r="H1113" s="53">
        <v>1.9160330524150782E-2</v>
      </c>
      <c r="I1113" s="52">
        <v>281182.99675804563</v>
      </c>
      <c r="J1113" s="52">
        <v>7224.0825696980255</v>
      </c>
      <c r="K1113" s="52">
        <v>7088.2689929490325</v>
      </c>
      <c r="L1113" s="52">
        <v>7706.38</v>
      </c>
      <c r="M1113" s="51" t="s">
        <v>6521</v>
      </c>
      <c r="N1113" s="54" t="s">
        <v>6522</v>
      </c>
    </row>
    <row r="1114" spans="1:14" s="51" customFormat="1" ht="16.5" customHeight="1" x14ac:dyDescent="0.25">
      <c r="A1114" s="51" t="s">
        <v>3296</v>
      </c>
      <c r="B1114" s="51" t="s">
        <v>3282</v>
      </c>
      <c r="C1114" s="51">
        <v>2963</v>
      </c>
      <c r="D1114" s="51" t="s">
        <v>3283</v>
      </c>
      <c r="E1114" s="52">
        <v>151.12</v>
      </c>
      <c r="F1114" s="52">
        <v>1263562.7201999996</v>
      </c>
      <c r="G1114" s="52">
        <v>1057699.3481267027</v>
      </c>
      <c r="H1114" s="53">
        <v>0.19463316531101471</v>
      </c>
      <c r="I1114" s="52">
        <v>205863.37207329692</v>
      </c>
      <c r="J1114" s="52">
        <v>8361.3202766013728</v>
      </c>
      <c r="K1114" s="52">
        <v>6999.0692702931619</v>
      </c>
      <c r="L1114" s="52">
        <v>8631.15</v>
      </c>
      <c r="M1114" s="51" t="s">
        <v>6525</v>
      </c>
      <c r="N1114" s="54" t="s">
        <v>6526</v>
      </c>
    </row>
    <row r="1115" spans="1:14" s="51" customFormat="1" ht="16.5" customHeight="1" x14ac:dyDescent="0.25">
      <c r="A1115" s="51" t="s">
        <v>3284</v>
      </c>
      <c r="B1115" s="51" t="s">
        <v>3285</v>
      </c>
      <c r="C1115" s="51">
        <v>2955</v>
      </c>
      <c r="D1115" s="51" t="s">
        <v>3286</v>
      </c>
      <c r="E1115" s="52">
        <v>873.63</v>
      </c>
      <c r="F1115" s="52">
        <v>10705227.265400002</v>
      </c>
      <c r="G1115" s="52">
        <v>9763294.903881833</v>
      </c>
      <c r="H1115" s="53">
        <v>9.6476893383980578E-2</v>
      </c>
      <c r="I1115" s="52">
        <v>941932.36151816882</v>
      </c>
      <c r="J1115" s="52">
        <v>12253.73128830283</v>
      </c>
      <c r="K1115" s="52">
        <v>11175.549035497674</v>
      </c>
      <c r="L1115" s="52">
        <v>12797.95</v>
      </c>
      <c r="M1115" s="51" t="s">
        <v>6521</v>
      </c>
      <c r="N1115" s="54" t="s">
        <v>6526</v>
      </c>
    </row>
    <row r="1116" spans="1:14" s="51" customFormat="1" ht="16.5" customHeight="1" x14ac:dyDescent="0.25">
      <c r="A1116" s="51" t="s">
        <v>3287</v>
      </c>
      <c r="B1116" s="51" t="s">
        <v>3288</v>
      </c>
      <c r="C1116" s="51">
        <v>2956</v>
      </c>
      <c r="D1116" s="51" t="s">
        <v>3289</v>
      </c>
      <c r="E1116" s="52">
        <v>598.57000000000005</v>
      </c>
      <c r="F1116" s="52">
        <v>1331770.3644000003</v>
      </c>
      <c r="G1116" s="52">
        <v>750371.63778029813</v>
      </c>
      <c r="H1116" s="53">
        <v>0.77481436843689755</v>
      </c>
      <c r="I1116" s="52">
        <v>581398.72661970218</v>
      </c>
      <c r="J1116" s="52">
        <v>2224.9200000000005</v>
      </c>
      <c r="K1116" s="52">
        <v>1253.6071600319062</v>
      </c>
      <c r="L1116" s="52">
        <v>2224.92</v>
      </c>
      <c r="M1116" s="51" t="s">
        <v>6525</v>
      </c>
      <c r="N1116" s="54" t="s">
        <v>6522</v>
      </c>
    </row>
    <row r="1117" spans="1:14" s="51" customFormat="1" ht="16.5" customHeight="1" x14ac:dyDescent="0.25">
      <c r="A1117" s="51" t="s">
        <v>3297</v>
      </c>
      <c r="B1117" s="51" t="s">
        <v>3298</v>
      </c>
      <c r="C1117" s="51">
        <v>3028</v>
      </c>
      <c r="D1117" s="51" t="s">
        <v>3299</v>
      </c>
      <c r="E1117" s="52">
        <v>17579.169999999998</v>
      </c>
      <c r="F1117" s="52">
        <v>14080915.170000002</v>
      </c>
      <c r="G1117" s="52">
        <v>16085997.476714196</v>
      </c>
      <c r="H1117" s="53">
        <v>-0.1246476825336269</v>
      </c>
      <c r="I1117" s="52">
        <v>-2005082.3067141939</v>
      </c>
      <c r="J1117" s="52">
        <v>801.00000000000023</v>
      </c>
      <c r="K1117" s="52">
        <v>915.06012381211383</v>
      </c>
      <c r="L1117" s="52">
        <v>801</v>
      </c>
      <c r="M1117" s="51" t="s">
        <v>6521</v>
      </c>
      <c r="N1117" s="54" t="s">
        <v>6522</v>
      </c>
    </row>
    <row r="1118" spans="1:14" s="51" customFormat="1" ht="16.5" customHeight="1" x14ac:dyDescent="0.25">
      <c r="A1118" s="51" t="s">
        <v>3300</v>
      </c>
      <c r="B1118" s="51" t="s">
        <v>3301</v>
      </c>
      <c r="C1118" s="51">
        <v>3029</v>
      </c>
      <c r="D1118" s="51" t="s">
        <v>3302</v>
      </c>
      <c r="E1118" s="52">
        <v>750.55000000000007</v>
      </c>
      <c r="F1118" s="52">
        <v>1530187.9733</v>
      </c>
      <c r="G1118" s="52">
        <v>1782867.4454207518</v>
      </c>
      <c r="H1118" s="53">
        <v>-0.14172644902443665</v>
      </c>
      <c r="I1118" s="52">
        <v>-252679.47212075186</v>
      </c>
      <c r="J1118" s="52">
        <v>2038.7555436679766</v>
      </c>
      <c r="K1118" s="52">
        <v>2375.4146231706773</v>
      </c>
      <c r="L1118" s="52">
        <v>2127.6799999999998</v>
      </c>
      <c r="M1118" s="51" t="s">
        <v>6521</v>
      </c>
      <c r="N1118" s="54" t="s">
        <v>6522</v>
      </c>
    </row>
    <row r="1119" spans="1:14" s="51" customFormat="1" ht="16.5" customHeight="1" x14ac:dyDescent="0.25">
      <c r="A1119" s="51" t="s">
        <v>3303</v>
      </c>
      <c r="B1119" s="51" t="s">
        <v>3304</v>
      </c>
      <c r="C1119" s="51">
        <v>3033</v>
      </c>
      <c r="D1119" s="51" t="s">
        <v>3305</v>
      </c>
      <c r="E1119" s="52">
        <v>866.98</v>
      </c>
      <c r="F1119" s="52">
        <v>3266909.9552000002</v>
      </c>
      <c r="G1119" s="52">
        <v>4034673.7433575583</v>
      </c>
      <c r="H1119" s="53">
        <v>-0.19029141809088224</v>
      </c>
      <c r="I1119" s="52">
        <v>-767763.78815755807</v>
      </c>
      <c r="J1119" s="52">
        <v>3768.1491559205519</v>
      </c>
      <c r="K1119" s="52">
        <v>4653.7102855401026</v>
      </c>
      <c r="L1119" s="52">
        <v>4040.27</v>
      </c>
      <c r="M1119" s="51" t="s">
        <v>6521</v>
      </c>
      <c r="N1119" s="54" t="s">
        <v>6522</v>
      </c>
    </row>
    <row r="1120" spans="1:14" s="51" customFormat="1" ht="16.5" customHeight="1" x14ac:dyDescent="0.25">
      <c r="A1120" s="51" t="s">
        <v>3306</v>
      </c>
      <c r="B1120" s="51" t="s">
        <v>3307</v>
      </c>
      <c r="C1120" s="51">
        <v>3034</v>
      </c>
      <c r="D1120" s="51" t="s">
        <v>3308</v>
      </c>
      <c r="E1120" s="52">
        <v>403.62</v>
      </c>
      <c r="F1120" s="52">
        <v>2945175.0060999999</v>
      </c>
      <c r="G1120" s="52">
        <v>2888210.3007048001</v>
      </c>
      <c r="H1120" s="53">
        <v>1.9723184762999724E-2</v>
      </c>
      <c r="I1120" s="52">
        <v>56964.705395199824</v>
      </c>
      <c r="J1120" s="52">
        <v>7296.9005651355228</v>
      </c>
      <c r="K1120" s="52">
        <v>7155.7660688390069</v>
      </c>
      <c r="L1120" s="52">
        <v>7540.84</v>
      </c>
      <c r="M1120" s="51" t="s">
        <v>6524</v>
      </c>
      <c r="N1120" s="54" t="s">
        <v>6522</v>
      </c>
    </row>
    <row r="1121" spans="1:14" s="51" customFormat="1" ht="16.5" customHeight="1" x14ac:dyDescent="0.25">
      <c r="A1121" s="51" t="s">
        <v>3309</v>
      </c>
      <c r="B1121" s="51" t="s">
        <v>3310</v>
      </c>
      <c r="C1121" s="51">
        <v>3037</v>
      </c>
      <c r="D1121" s="51" t="s">
        <v>3311</v>
      </c>
      <c r="E1121" s="52">
        <v>4233.420000000001</v>
      </c>
      <c r="F1121" s="52">
        <v>10832823.719600001</v>
      </c>
      <c r="G1121" s="52">
        <v>10728813.830685206</v>
      </c>
      <c r="H1121" s="53">
        <v>9.6944443771891375E-3</v>
      </c>
      <c r="I1121" s="52">
        <v>104009.88891479559</v>
      </c>
      <c r="J1121" s="52">
        <v>2558.8823503455833</v>
      </c>
      <c r="K1121" s="52">
        <v>2534.3135882301317</v>
      </c>
      <c r="L1121" s="52">
        <v>2527.88</v>
      </c>
      <c r="M1121" s="51" t="s">
        <v>6521</v>
      </c>
      <c r="N1121" s="54" t="s">
        <v>6522</v>
      </c>
    </row>
    <row r="1122" spans="1:14" s="51" customFormat="1" ht="16.5" customHeight="1" x14ac:dyDescent="0.25">
      <c r="A1122" s="51" t="s">
        <v>3312</v>
      </c>
      <c r="B1122" s="51" t="s">
        <v>3313</v>
      </c>
      <c r="C1122" s="51">
        <v>3038</v>
      </c>
      <c r="D1122" s="51" t="s">
        <v>3314</v>
      </c>
      <c r="E1122" s="52">
        <v>3891.6299999999997</v>
      </c>
      <c r="F1122" s="52">
        <v>15544470.410899999</v>
      </c>
      <c r="G1122" s="52">
        <v>14453438.265912794</v>
      </c>
      <c r="H1122" s="53">
        <v>7.5485993361199766E-2</v>
      </c>
      <c r="I1122" s="52">
        <v>1091032.144987205</v>
      </c>
      <c r="J1122" s="52">
        <v>3994.3340993105717</v>
      </c>
      <c r="K1122" s="52">
        <v>3713.9805854906031</v>
      </c>
      <c r="L1122" s="52">
        <v>3976.35</v>
      </c>
      <c r="M1122" s="51" t="s">
        <v>6521</v>
      </c>
      <c r="N1122" s="54" t="s">
        <v>6522</v>
      </c>
    </row>
    <row r="1123" spans="1:14" s="51" customFormat="1" ht="16.5" customHeight="1" x14ac:dyDescent="0.25">
      <c r="A1123" s="51" t="s">
        <v>3315</v>
      </c>
      <c r="B1123" s="51" t="s">
        <v>3316</v>
      </c>
      <c r="C1123" s="51">
        <v>3039</v>
      </c>
      <c r="D1123" s="51" t="s">
        <v>3317</v>
      </c>
      <c r="E1123" s="52">
        <v>3566.9900000000002</v>
      </c>
      <c r="F1123" s="52">
        <v>17321648.204700001</v>
      </c>
      <c r="G1123" s="52">
        <v>16946517.393303119</v>
      </c>
      <c r="H1123" s="53">
        <v>2.2136159465137473E-2</v>
      </c>
      <c r="I1123" s="52">
        <v>375130.81139688194</v>
      </c>
      <c r="J1123" s="52">
        <v>4856.0966542378865</v>
      </c>
      <c r="K1123" s="52">
        <v>4750.9293250900946</v>
      </c>
      <c r="L1123" s="52">
        <v>4788.6400000000003</v>
      </c>
      <c r="M1123" s="51" t="s">
        <v>6521</v>
      </c>
      <c r="N1123" s="54" t="s">
        <v>6522</v>
      </c>
    </row>
    <row r="1124" spans="1:14" s="51" customFormat="1" ht="16.5" customHeight="1" x14ac:dyDescent="0.25">
      <c r="A1124" s="51" t="s">
        <v>3318</v>
      </c>
      <c r="B1124" s="51" t="s">
        <v>3319</v>
      </c>
      <c r="C1124" s="51">
        <v>3040</v>
      </c>
      <c r="D1124" s="51" t="s">
        <v>3320</v>
      </c>
      <c r="E1124" s="52">
        <v>539.01</v>
      </c>
      <c r="F1124" s="52">
        <v>4288664.9951999998</v>
      </c>
      <c r="G1124" s="52">
        <v>3873412.1399003109</v>
      </c>
      <c r="H1124" s="53">
        <v>0.1072059569964523</v>
      </c>
      <c r="I1124" s="52">
        <v>415252.85529968888</v>
      </c>
      <c r="J1124" s="52">
        <v>7956.5592386041071</v>
      </c>
      <c r="K1124" s="52">
        <v>7186.1600710567727</v>
      </c>
      <c r="L1124" s="52">
        <v>7808.92</v>
      </c>
      <c r="M1124" s="51" t="s">
        <v>6524</v>
      </c>
      <c r="N1124" s="54" t="s">
        <v>6526</v>
      </c>
    </row>
    <row r="1125" spans="1:14" s="51" customFormat="1" ht="16.5" customHeight="1" x14ac:dyDescent="0.25">
      <c r="A1125" s="51" t="s">
        <v>3321</v>
      </c>
      <c r="B1125" s="51" t="s">
        <v>3322</v>
      </c>
      <c r="C1125" s="51">
        <v>3041</v>
      </c>
      <c r="D1125" s="51" t="s">
        <v>3323</v>
      </c>
      <c r="E1125" s="52">
        <v>4002.23</v>
      </c>
      <c r="F1125" s="52">
        <v>2390251.8228999996</v>
      </c>
      <c r="G1125" s="52">
        <v>2486005.1978262453</v>
      </c>
      <c r="H1125" s="53">
        <v>-3.851696489209766E-2</v>
      </c>
      <c r="I1125" s="52">
        <v>-95753.374926245771</v>
      </c>
      <c r="J1125" s="52">
        <v>597.2299999999999</v>
      </c>
      <c r="K1125" s="52">
        <v>621.15500554097218</v>
      </c>
      <c r="L1125" s="52">
        <v>597.23</v>
      </c>
      <c r="M1125" s="51" t="s">
        <v>6521</v>
      </c>
      <c r="N1125" s="54" t="s">
        <v>6522</v>
      </c>
    </row>
    <row r="1126" spans="1:14" s="51" customFormat="1" ht="16.5" customHeight="1" x14ac:dyDescent="0.25">
      <c r="A1126" s="51" t="s">
        <v>3324</v>
      </c>
      <c r="B1126" s="51" t="s">
        <v>3325</v>
      </c>
      <c r="C1126" s="51">
        <v>3042</v>
      </c>
      <c r="D1126" s="51" t="s">
        <v>3326</v>
      </c>
      <c r="E1126" s="52">
        <v>662.73</v>
      </c>
      <c r="F1126" s="52">
        <v>2047137.0042999999</v>
      </c>
      <c r="G1126" s="52">
        <v>2139766.983320056</v>
      </c>
      <c r="H1126" s="53">
        <v>-4.3289750585987496E-2</v>
      </c>
      <c r="I1126" s="52">
        <v>-92629.979020056082</v>
      </c>
      <c r="J1126" s="52">
        <v>3088.9457309915047</v>
      </c>
      <c r="K1126" s="52">
        <v>3228.71604321527</v>
      </c>
      <c r="L1126" s="52">
        <v>3052.77</v>
      </c>
      <c r="M1126" s="51" t="s">
        <v>6521</v>
      </c>
      <c r="N1126" s="54" t="s">
        <v>6526</v>
      </c>
    </row>
    <row r="1127" spans="1:14" s="51" customFormat="1" ht="16.5" customHeight="1" x14ac:dyDescent="0.25">
      <c r="A1127" s="51" t="s">
        <v>3327</v>
      </c>
      <c r="B1127" s="51" t="s">
        <v>3328</v>
      </c>
      <c r="C1127" s="51">
        <v>3043</v>
      </c>
      <c r="D1127" s="51" t="s">
        <v>3329</v>
      </c>
      <c r="E1127" s="52">
        <v>433.73999999999995</v>
      </c>
      <c r="F1127" s="52">
        <v>1868469.8628</v>
      </c>
      <c r="G1127" s="52">
        <v>1507617.4985815985</v>
      </c>
      <c r="H1127" s="53">
        <v>0.23935273009095459</v>
      </c>
      <c r="I1127" s="52">
        <v>360852.36421840149</v>
      </c>
      <c r="J1127" s="52">
        <v>4307.8108147738285</v>
      </c>
      <c r="K1127" s="52">
        <v>3475.8553478618496</v>
      </c>
      <c r="L1127" s="52">
        <v>4303.72</v>
      </c>
      <c r="M1127" s="51" t="s">
        <v>6524</v>
      </c>
      <c r="N1127" s="54" t="s">
        <v>6522</v>
      </c>
    </row>
    <row r="1128" spans="1:14" s="51" customFormat="1" ht="16.5" customHeight="1" x14ac:dyDescent="0.25">
      <c r="A1128" s="51" t="s">
        <v>3330</v>
      </c>
      <c r="B1128" s="51" t="s">
        <v>3331</v>
      </c>
      <c r="C1128" s="51">
        <v>3044</v>
      </c>
      <c r="D1128" s="51" t="s">
        <v>3332</v>
      </c>
      <c r="E1128" s="52">
        <v>592.04000000000008</v>
      </c>
      <c r="F1128" s="52">
        <v>3414715.8412000001</v>
      </c>
      <c r="G1128" s="52">
        <v>2834625.2134909122</v>
      </c>
      <c r="H1128" s="53">
        <v>0.20464455934006587</v>
      </c>
      <c r="I1128" s="52">
        <v>580090.62770908792</v>
      </c>
      <c r="J1128" s="52">
        <v>5767.7113728802105</v>
      </c>
      <c r="K1128" s="52">
        <v>4787.8947596292683</v>
      </c>
      <c r="L1128" s="52">
        <v>5683.79</v>
      </c>
      <c r="M1128" s="51" t="s">
        <v>6524</v>
      </c>
      <c r="N1128" s="54" t="s">
        <v>6522</v>
      </c>
    </row>
    <row r="1129" spans="1:14" s="51" customFormat="1" ht="16.5" customHeight="1" x14ac:dyDescent="0.25">
      <c r="A1129" s="51" t="s">
        <v>3609</v>
      </c>
      <c r="B1129" s="51" t="s">
        <v>3610</v>
      </c>
      <c r="C1129" s="51">
        <v>3163</v>
      </c>
      <c r="D1129" s="51" t="s">
        <v>3611</v>
      </c>
      <c r="E1129" s="52">
        <v>1056.76</v>
      </c>
      <c r="F1129" s="52">
        <v>918007.41200000013</v>
      </c>
      <c r="G1129" s="52">
        <v>876879.72820796398</v>
      </c>
      <c r="H1129" s="53">
        <v>4.6902308799048997E-2</v>
      </c>
      <c r="I1129" s="52">
        <v>41127.683792036143</v>
      </c>
      <c r="J1129" s="52">
        <v>868.70000000000016</v>
      </c>
      <c r="K1129" s="52">
        <v>829.7813393844998</v>
      </c>
      <c r="L1129" s="52">
        <v>868.7</v>
      </c>
      <c r="M1129" s="51" t="s">
        <v>6524</v>
      </c>
      <c r="N1129" s="54" t="s">
        <v>6527</v>
      </c>
    </row>
    <row r="1130" spans="1:14" s="51" customFormat="1" ht="16.5" customHeight="1" x14ac:dyDescent="0.25">
      <c r="A1130" s="51" t="s">
        <v>3333</v>
      </c>
      <c r="B1130" s="51" t="s">
        <v>3334</v>
      </c>
      <c r="C1130" s="51">
        <v>3046</v>
      </c>
      <c r="D1130" s="51" t="s">
        <v>3335</v>
      </c>
      <c r="E1130" s="52">
        <v>903.7</v>
      </c>
      <c r="F1130" s="52">
        <v>1468320.1930000002</v>
      </c>
      <c r="G1130" s="52">
        <v>1652998.8638110622</v>
      </c>
      <c r="H1130" s="53">
        <v>-0.11172341061703883</v>
      </c>
      <c r="I1130" s="52">
        <v>-184678.67081106198</v>
      </c>
      <c r="J1130" s="52">
        <v>1624.7872003983625</v>
      </c>
      <c r="K1130" s="52">
        <v>1829.1455835023371</v>
      </c>
      <c r="L1130" s="52">
        <v>1609.17</v>
      </c>
      <c r="M1130" s="51" t="s">
        <v>6521</v>
      </c>
      <c r="N1130" s="54" t="s">
        <v>6522</v>
      </c>
    </row>
    <row r="1131" spans="1:14" s="51" customFormat="1" ht="16.5" customHeight="1" x14ac:dyDescent="0.25">
      <c r="A1131" s="51" t="s">
        <v>3612</v>
      </c>
      <c r="B1131" s="51" t="s">
        <v>3613</v>
      </c>
      <c r="C1131" s="51">
        <v>3164</v>
      </c>
      <c r="D1131" s="51" t="s">
        <v>3614</v>
      </c>
      <c r="E1131" s="52">
        <v>1582.49</v>
      </c>
      <c r="F1131" s="52">
        <v>1137857.7847</v>
      </c>
      <c r="G1131" s="52">
        <v>1317538.1007675729</v>
      </c>
      <c r="H1131" s="53">
        <v>-0.13637580269055938</v>
      </c>
      <c r="I1131" s="52">
        <v>-179680.31606757292</v>
      </c>
      <c r="J1131" s="52">
        <v>719.03</v>
      </c>
      <c r="K1131" s="52">
        <v>832.57278135569447</v>
      </c>
      <c r="L1131" s="52">
        <v>719.03</v>
      </c>
      <c r="M1131" s="51" t="s">
        <v>6521</v>
      </c>
      <c r="N1131" s="54" t="s">
        <v>6522</v>
      </c>
    </row>
    <row r="1132" spans="1:14" s="51" customFormat="1" ht="16.5" customHeight="1" x14ac:dyDescent="0.25">
      <c r="A1132" s="51" t="s">
        <v>3336</v>
      </c>
      <c r="B1132" s="51" t="s">
        <v>3337</v>
      </c>
      <c r="C1132" s="51">
        <v>3050</v>
      </c>
      <c r="D1132" s="51" t="s">
        <v>3338</v>
      </c>
      <c r="E1132" s="52">
        <v>2740.7899999999995</v>
      </c>
      <c r="F1132" s="52">
        <v>4035238.9982999996</v>
      </c>
      <c r="G1132" s="52">
        <v>4372003.119236609</v>
      </c>
      <c r="H1132" s="53">
        <v>-7.7027420098321309E-2</v>
      </c>
      <c r="I1132" s="52">
        <v>-336764.12093660934</v>
      </c>
      <c r="J1132" s="52">
        <v>1472.29047037533</v>
      </c>
      <c r="K1132" s="52">
        <v>1595.1616574916757</v>
      </c>
      <c r="L1132" s="52">
        <v>1439.37</v>
      </c>
      <c r="M1132" s="51" t="s">
        <v>6521</v>
      </c>
      <c r="N1132" s="54" t="s">
        <v>6522</v>
      </c>
    </row>
    <row r="1133" spans="1:14" s="51" customFormat="1" ht="16.5" customHeight="1" x14ac:dyDescent="0.25">
      <c r="A1133" s="51" t="s">
        <v>3339</v>
      </c>
      <c r="B1133" s="51" t="s">
        <v>3340</v>
      </c>
      <c r="C1133" s="51">
        <v>3051</v>
      </c>
      <c r="D1133" s="51" t="s">
        <v>3341</v>
      </c>
      <c r="E1133" s="52">
        <v>1597.7599999999998</v>
      </c>
      <c r="F1133" s="52">
        <v>4529589.4479</v>
      </c>
      <c r="G1133" s="52">
        <v>4356066.9626481663</v>
      </c>
      <c r="H1133" s="53">
        <v>3.9834668920319949E-2</v>
      </c>
      <c r="I1133" s="52">
        <v>173522.48525183368</v>
      </c>
      <c r="J1133" s="52">
        <v>2834.9623522306233</v>
      </c>
      <c r="K1133" s="52">
        <v>2726.3587539105793</v>
      </c>
      <c r="L1133" s="52">
        <v>2821.73</v>
      </c>
      <c r="M1133" s="51" t="s">
        <v>6521</v>
      </c>
      <c r="N1133" s="54" t="s">
        <v>6522</v>
      </c>
    </row>
    <row r="1134" spans="1:14" s="51" customFormat="1" ht="16.5" customHeight="1" x14ac:dyDescent="0.25">
      <c r="A1134" s="51" t="s">
        <v>3342</v>
      </c>
      <c r="B1134" s="51" t="s">
        <v>3343</v>
      </c>
      <c r="C1134" s="51">
        <v>3052</v>
      </c>
      <c r="D1134" s="51" t="s">
        <v>3344</v>
      </c>
      <c r="E1134" s="52">
        <v>2552.0700000000002</v>
      </c>
      <c r="F1134" s="52">
        <v>10434290.276099999</v>
      </c>
      <c r="G1134" s="52">
        <v>10367911.145196201</v>
      </c>
      <c r="H1134" s="53">
        <v>6.4023630193390524E-3</v>
      </c>
      <c r="I1134" s="52">
        <v>66379.130903797224</v>
      </c>
      <c r="J1134" s="52">
        <v>4088.5595912729659</v>
      </c>
      <c r="K1134" s="52">
        <v>4062.5496734792541</v>
      </c>
      <c r="L1134" s="52">
        <v>4043.93</v>
      </c>
      <c r="M1134" s="51" t="s">
        <v>6521</v>
      </c>
      <c r="N1134" s="54" t="s">
        <v>6522</v>
      </c>
    </row>
    <row r="1135" spans="1:14" s="51" customFormat="1" ht="16.5" customHeight="1" x14ac:dyDescent="0.25">
      <c r="A1135" s="51" t="s">
        <v>3615</v>
      </c>
      <c r="B1135" s="51" t="s">
        <v>3616</v>
      </c>
      <c r="C1135" s="51">
        <v>3165</v>
      </c>
      <c r="D1135" s="51" t="s">
        <v>3617</v>
      </c>
      <c r="E1135" s="52">
        <v>5293.579999999999</v>
      </c>
      <c r="F1135" s="52">
        <v>3082822.1845999998</v>
      </c>
      <c r="G1135" s="52">
        <v>3295999.2230454641</v>
      </c>
      <c r="H1135" s="53">
        <v>-6.4677514774560962E-2</v>
      </c>
      <c r="I1135" s="52">
        <v>-213177.03844546434</v>
      </c>
      <c r="J1135" s="52">
        <v>582.37000000000012</v>
      </c>
      <c r="K1135" s="52">
        <v>622.64086365851938</v>
      </c>
      <c r="L1135" s="52">
        <v>582.37</v>
      </c>
      <c r="M1135" s="51" t="s">
        <v>6521</v>
      </c>
      <c r="N1135" s="54" t="s">
        <v>6522</v>
      </c>
    </row>
    <row r="1136" spans="1:14" s="51" customFormat="1" ht="16.5" customHeight="1" x14ac:dyDescent="0.25">
      <c r="A1136" s="51" t="s">
        <v>3345</v>
      </c>
      <c r="B1136" s="51" t="s">
        <v>3346</v>
      </c>
      <c r="C1136" s="51">
        <v>3054</v>
      </c>
      <c r="D1136" s="51" t="s">
        <v>3347</v>
      </c>
      <c r="E1136" s="52">
        <v>433.25000000000006</v>
      </c>
      <c r="F1136" s="52">
        <v>887870.76249999995</v>
      </c>
      <c r="G1136" s="52">
        <v>936506.57541921141</v>
      </c>
      <c r="H1136" s="53">
        <v>-5.1933231645960864E-2</v>
      </c>
      <c r="I1136" s="52">
        <v>-48635.812919211457</v>
      </c>
      <c r="J1136" s="52">
        <v>2049.3266301211765</v>
      </c>
      <c r="K1136" s="52">
        <v>2161.584709565404</v>
      </c>
      <c r="L1136" s="52">
        <v>1999.01</v>
      </c>
      <c r="M1136" s="51" t="s">
        <v>6521</v>
      </c>
      <c r="N1136" s="54" t="s">
        <v>6522</v>
      </c>
    </row>
    <row r="1137" spans="1:14" s="51" customFormat="1" ht="16.5" customHeight="1" x14ac:dyDescent="0.25">
      <c r="A1137" s="51" t="s">
        <v>3348</v>
      </c>
      <c r="B1137" s="51" t="s">
        <v>3349</v>
      </c>
      <c r="C1137" s="51">
        <v>3055</v>
      </c>
      <c r="D1137" s="51" t="s">
        <v>3350</v>
      </c>
      <c r="E1137" s="52">
        <v>165.98000000000002</v>
      </c>
      <c r="F1137" s="52">
        <v>698449.95180000016</v>
      </c>
      <c r="G1137" s="52">
        <v>595409.22303778864</v>
      </c>
      <c r="H1137" s="53">
        <v>0.17305867086924831</v>
      </c>
      <c r="I1137" s="52">
        <v>103040.72876221151</v>
      </c>
      <c r="J1137" s="52">
        <v>4208.0368225087368</v>
      </c>
      <c r="K1137" s="52">
        <v>3587.2347453776874</v>
      </c>
      <c r="L1137" s="52">
        <v>4149.41</v>
      </c>
      <c r="M1137" s="51" t="s">
        <v>6524</v>
      </c>
      <c r="N1137" s="54" t="s">
        <v>6522</v>
      </c>
    </row>
    <row r="1138" spans="1:14" s="51" customFormat="1" ht="16.5" customHeight="1" x14ac:dyDescent="0.25">
      <c r="A1138" s="51" t="s">
        <v>3618</v>
      </c>
      <c r="B1138" s="51" t="s">
        <v>3619</v>
      </c>
      <c r="C1138" s="51">
        <v>3166</v>
      </c>
      <c r="D1138" s="51" t="s">
        <v>3620</v>
      </c>
      <c r="E1138" s="52">
        <v>657.74</v>
      </c>
      <c r="F1138" s="52">
        <v>563012.28519999993</v>
      </c>
      <c r="G1138" s="52">
        <v>589865.50393670227</v>
      </c>
      <c r="H1138" s="53">
        <v>-4.5524307757423887E-2</v>
      </c>
      <c r="I1138" s="52">
        <v>-26853.218736702343</v>
      </c>
      <c r="J1138" s="52">
        <v>855.9799999999999</v>
      </c>
      <c r="K1138" s="52">
        <v>896.80649487138123</v>
      </c>
      <c r="L1138" s="52">
        <v>855.98</v>
      </c>
      <c r="M1138" s="51" t="s">
        <v>6521</v>
      </c>
      <c r="N1138" s="54" t="s">
        <v>6522</v>
      </c>
    </row>
    <row r="1139" spans="1:14" s="51" customFormat="1" ht="16.5" customHeight="1" x14ac:dyDescent="0.25">
      <c r="A1139" s="51" t="s">
        <v>3351</v>
      </c>
      <c r="B1139" s="51" t="s">
        <v>3352</v>
      </c>
      <c r="C1139" s="51">
        <v>3058</v>
      </c>
      <c r="D1139" s="51" t="s">
        <v>3353</v>
      </c>
      <c r="E1139" s="52">
        <v>3091.81</v>
      </c>
      <c r="F1139" s="52">
        <v>5479239.3657</v>
      </c>
      <c r="G1139" s="52">
        <v>5682681.3061473481</v>
      </c>
      <c r="H1139" s="53">
        <v>-3.5800343092840858E-2</v>
      </c>
      <c r="I1139" s="52">
        <v>-203441.94044734817</v>
      </c>
      <c r="J1139" s="52">
        <v>1772.1785509782296</v>
      </c>
      <c r="K1139" s="52">
        <v>1837.9788234553055</v>
      </c>
      <c r="L1139" s="52">
        <v>1757.85</v>
      </c>
      <c r="M1139" s="51" t="s">
        <v>6521</v>
      </c>
      <c r="N1139" s="54" t="s">
        <v>6522</v>
      </c>
    </row>
    <row r="1140" spans="1:14" s="51" customFormat="1" ht="16.5" customHeight="1" x14ac:dyDescent="0.25">
      <c r="A1140" s="51" t="s">
        <v>3354</v>
      </c>
      <c r="B1140" s="51" t="s">
        <v>3355</v>
      </c>
      <c r="C1140" s="51">
        <v>3059</v>
      </c>
      <c r="D1140" s="51" t="s">
        <v>3356</v>
      </c>
      <c r="E1140" s="52">
        <v>1352.3600000000001</v>
      </c>
      <c r="F1140" s="52">
        <v>4396381.7127</v>
      </c>
      <c r="G1140" s="52">
        <v>4109206.4830270903</v>
      </c>
      <c r="H1140" s="53">
        <v>6.988581149647155E-2</v>
      </c>
      <c r="I1140" s="52">
        <v>287175.22967290971</v>
      </c>
      <c r="J1140" s="52">
        <v>3250.8959986246264</v>
      </c>
      <c r="K1140" s="52">
        <v>3038.5448275807403</v>
      </c>
      <c r="L1140" s="52">
        <v>3243.23</v>
      </c>
      <c r="M1140" s="51" t="s">
        <v>6521</v>
      </c>
      <c r="N1140" s="54" t="s">
        <v>6522</v>
      </c>
    </row>
    <row r="1141" spans="1:14" s="51" customFormat="1" ht="16.5" customHeight="1" x14ac:dyDescent="0.25">
      <c r="A1141" s="51" t="s">
        <v>3357</v>
      </c>
      <c r="B1141" s="51" t="s">
        <v>3358</v>
      </c>
      <c r="C1141" s="51">
        <v>3060</v>
      </c>
      <c r="D1141" s="51" t="s">
        <v>3359</v>
      </c>
      <c r="E1141" s="52">
        <v>1109.08</v>
      </c>
      <c r="F1141" s="52">
        <v>5195596.9371999996</v>
      </c>
      <c r="G1141" s="52">
        <v>4929160.4592691278</v>
      </c>
      <c r="H1141" s="53">
        <v>5.4053115156729392E-2</v>
      </c>
      <c r="I1141" s="52">
        <v>266436.47793087177</v>
      </c>
      <c r="J1141" s="52">
        <v>4684.6006935478053</v>
      </c>
      <c r="K1141" s="52">
        <v>4444.3687193612077</v>
      </c>
      <c r="L1141" s="52">
        <v>4663.87</v>
      </c>
      <c r="M1141" s="51" t="s">
        <v>6524</v>
      </c>
      <c r="N1141" s="54" t="s">
        <v>6522</v>
      </c>
    </row>
    <row r="1142" spans="1:14" s="51" customFormat="1" ht="16.5" customHeight="1" x14ac:dyDescent="0.25">
      <c r="A1142" s="51" t="s">
        <v>3360</v>
      </c>
      <c r="B1142" s="51" t="s">
        <v>3361</v>
      </c>
      <c r="C1142" s="51">
        <v>3062</v>
      </c>
      <c r="D1142" s="51" t="s">
        <v>3362</v>
      </c>
      <c r="E1142" s="52">
        <v>832.11999999999989</v>
      </c>
      <c r="F1142" s="52">
        <v>663249.56720000005</v>
      </c>
      <c r="G1142" s="52">
        <v>545218.83578929782</v>
      </c>
      <c r="H1142" s="53">
        <v>0.21648322409814114</v>
      </c>
      <c r="I1142" s="52">
        <v>118030.73141070222</v>
      </c>
      <c r="J1142" s="52">
        <v>797.06000000000017</v>
      </c>
      <c r="K1142" s="52">
        <v>655.21659831430316</v>
      </c>
      <c r="L1142" s="52">
        <v>797.06</v>
      </c>
      <c r="M1142" s="51" t="s">
        <v>6523</v>
      </c>
      <c r="N1142" s="54" t="s">
        <v>6522</v>
      </c>
    </row>
    <row r="1143" spans="1:14" s="51" customFormat="1" ht="16.5" customHeight="1" x14ac:dyDescent="0.25">
      <c r="A1143" s="51" t="s">
        <v>3363</v>
      </c>
      <c r="B1143" s="51" t="s">
        <v>3364</v>
      </c>
      <c r="C1143" s="51">
        <v>3063</v>
      </c>
      <c r="D1143" s="51" t="s">
        <v>3365</v>
      </c>
      <c r="E1143" s="52">
        <v>9532.56</v>
      </c>
      <c r="F1143" s="52">
        <v>14577127.178699998</v>
      </c>
      <c r="G1143" s="52">
        <v>14199281.362907477</v>
      </c>
      <c r="H1143" s="53">
        <v>2.6610206962977889E-2</v>
      </c>
      <c r="I1143" s="52">
        <v>377845.81579252146</v>
      </c>
      <c r="J1143" s="52">
        <v>1529.1933309310405</v>
      </c>
      <c r="K1143" s="52">
        <v>1489.5559391084323</v>
      </c>
      <c r="L1143" s="52">
        <v>1504.84</v>
      </c>
      <c r="M1143" s="51" t="s">
        <v>6524</v>
      </c>
      <c r="N1143" s="54" t="s">
        <v>6528</v>
      </c>
    </row>
    <row r="1144" spans="1:14" s="51" customFormat="1" ht="16.5" customHeight="1" x14ac:dyDescent="0.25">
      <c r="A1144" s="51" t="s">
        <v>3366</v>
      </c>
      <c r="B1144" s="51" t="s">
        <v>3367</v>
      </c>
      <c r="C1144" s="51">
        <v>3064</v>
      </c>
      <c r="D1144" s="51" t="s">
        <v>3368</v>
      </c>
      <c r="E1144" s="52">
        <v>6861.64</v>
      </c>
      <c r="F1144" s="52">
        <v>23468748.660599999</v>
      </c>
      <c r="G1144" s="52">
        <v>20331585.228138246</v>
      </c>
      <c r="H1144" s="53">
        <v>0.15429999172519127</v>
      </c>
      <c r="I1144" s="52">
        <v>3137163.4324617535</v>
      </c>
      <c r="J1144" s="52">
        <v>3420.2827109262507</v>
      </c>
      <c r="K1144" s="52">
        <v>2963.0795594257706</v>
      </c>
      <c r="L1144" s="52">
        <v>3410</v>
      </c>
      <c r="M1144" s="51" t="s">
        <v>6521</v>
      </c>
      <c r="N1144" s="54" t="s">
        <v>6522</v>
      </c>
    </row>
    <row r="1145" spans="1:14" s="51" customFormat="1" ht="16.5" customHeight="1" x14ac:dyDescent="0.25">
      <c r="A1145" s="51" t="s">
        <v>3369</v>
      </c>
      <c r="B1145" s="51" t="s">
        <v>3370</v>
      </c>
      <c r="C1145" s="51">
        <v>3065</v>
      </c>
      <c r="D1145" s="51" t="s">
        <v>3371</v>
      </c>
      <c r="E1145" s="52">
        <v>8671.48</v>
      </c>
      <c r="F1145" s="52">
        <v>43211447.951999992</v>
      </c>
      <c r="G1145" s="52">
        <v>37320307.848972656</v>
      </c>
      <c r="H1145" s="53">
        <v>0.1578534702036094</v>
      </c>
      <c r="I1145" s="52">
        <v>5891140.1030273363</v>
      </c>
      <c r="J1145" s="52">
        <v>4983.1687269070553</v>
      </c>
      <c r="K1145" s="52">
        <v>4303.7991033794297</v>
      </c>
      <c r="L1145" s="52">
        <v>4960.75</v>
      </c>
      <c r="M1145" s="51" t="s">
        <v>6521</v>
      </c>
      <c r="N1145" s="54" t="s">
        <v>6522</v>
      </c>
    </row>
    <row r="1146" spans="1:14" s="51" customFormat="1" ht="16.5" customHeight="1" x14ac:dyDescent="0.25">
      <c r="A1146" s="51" t="s">
        <v>3372</v>
      </c>
      <c r="B1146" s="51" t="s">
        <v>3373</v>
      </c>
      <c r="C1146" s="51">
        <v>3066</v>
      </c>
      <c r="D1146" s="51" t="s">
        <v>3374</v>
      </c>
      <c r="E1146" s="52">
        <v>804.22</v>
      </c>
      <c r="F1146" s="52">
        <v>6223868.5266000014</v>
      </c>
      <c r="G1146" s="52">
        <v>6250459.7971397126</v>
      </c>
      <c r="H1146" s="53">
        <v>-4.2542903086713046E-3</v>
      </c>
      <c r="I1146" s="52">
        <v>-26591.27053971123</v>
      </c>
      <c r="J1146" s="52">
        <v>7739.0123680087554</v>
      </c>
      <c r="K1146" s="52">
        <v>7772.0770400384381</v>
      </c>
      <c r="L1146" s="52">
        <v>7662.27</v>
      </c>
      <c r="M1146" s="51" t="s">
        <v>6521</v>
      </c>
      <c r="N1146" s="54" t="s">
        <v>6522</v>
      </c>
    </row>
    <row r="1147" spans="1:14" s="51" customFormat="1" ht="16.5" customHeight="1" x14ac:dyDescent="0.25">
      <c r="A1147" s="51" t="s">
        <v>3375</v>
      </c>
      <c r="B1147" s="51" t="s">
        <v>3376</v>
      </c>
      <c r="C1147" s="51">
        <v>3067</v>
      </c>
      <c r="D1147" s="51" t="s">
        <v>3377</v>
      </c>
      <c r="E1147" s="52">
        <v>5459.58</v>
      </c>
      <c r="F1147" s="52">
        <v>3630675.2957999995</v>
      </c>
      <c r="G1147" s="52">
        <v>3483115.003656345</v>
      </c>
      <c r="H1147" s="53">
        <v>4.2364461692696143E-2</v>
      </c>
      <c r="I1147" s="52">
        <v>147560.29214365454</v>
      </c>
      <c r="J1147" s="52">
        <v>665.00999999999988</v>
      </c>
      <c r="K1147" s="52">
        <v>637.98222640868801</v>
      </c>
      <c r="L1147" s="52">
        <v>665.01</v>
      </c>
      <c r="M1147" s="51" t="s">
        <v>6521</v>
      </c>
      <c r="N1147" s="54" t="s">
        <v>6522</v>
      </c>
    </row>
    <row r="1148" spans="1:14" s="51" customFormat="1" ht="16.5" customHeight="1" x14ac:dyDescent="0.25">
      <c r="A1148" s="51" t="s">
        <v>3378</v>
      </c>
      <c r="B1148" s="51" t="s">
        <v>3379</v>
      </c>
      <c r="C1148" s="51">
        <v>3068</v>
      </c>
      <c r="D1148" s="51" t="s">
        <v>3380</v>
      </c>
      <c r="E1148" s="52">
        <v>12463.749999999998</v>
      </c>
      <c r="F1148" s="52">
        <v>20100411.2511</v>
      </c>
      <c r="G1148" s="52">
        <v>21384107.202511843</v>
      </c>
      <c r="H1148" s="53">
        <v>-6.0030373924661928E-2</v>
      </c>
      <c r="I1148" s="52">
        <v>-1283695.9514118433</v>
      </c>
      <c r="J1148" s="52">
        <v>1612.7097583873235</v>
      </c>
      <c r="K1148" s="52">
        <v>1715.7041181435641</v>
      </c>
      <c r="L1148" s="52">
        <v>1688.14</v>
      </c>
      <c r="M1148" s="51" t="s">
        <v>6521</v>
      </c>
      <c r="N1148" s="54" t="s">
        <v>6522</v>
      </c>
    </row>
    <row r="1149" spans="1:14" s="51" customFormat="1" ht="16.5" customHeight="1" x14ac:dyDescent="0.25">
      <c r="A1149" s="51" t="s">
        <v>3381</v>
      </c>
      <c r="B1149" s="51" t="s">
        <v>3382</v>
      </c>
      <c r="C1149" s="51">
        <v>3069</v>
      </c>
      <c r="D1149" s="51" t="s">
        <v>3383</v>
      </c>
      <c r="E1149" s="52">
        <v>8332.61</v>
      </c>
      <c r="F1149" s="52">
        <v>31513403.343400005</v>
      </c>
      <c r="G1149" s="52">
        <v>28452794.830168571</v>
      </c>
      <c r="H1149" s="53">
        <v>0.10756793951173682</v>
      </c>
      <c r="I1149" s="52">
        <v>3060608.5132314339</v>
      </c>
      <c r="J1149" s="52">
        <v>3781.9366733112438</v>
      </c>
      <c r="K1149" s="52">
        <v>3414.6317696578344</v>
      </c>
      <c r="L1149" s="52">
        <v>3756.08</v>
      </c>
      <c r="M1149" s="51" t="s">
        <v>6521</v>
      </c>
      <c r="N1149" s="54" t="s">
        <v>6522</v>
      </c>
    </row>
    <row r="1150" spans="1:14" s="51" customFormat="1" ht="16.5" customHeight="1" x14ac:dyDescent="0.25">
      <c r="A1150" s="51" t="s">
        <v>3384</v>
      </c>
      <c r="B1150" s="51" t="s">
        <v>3385</v>
      </c>
      <c r="C1150" s="51">
        <v>3070</v>
      </c>
      <c r="D1150" s="51" t="s">
        <v>3386</v>
      </c>
      <c r="E1150" s="52">
        <v>4146.96</v>
      </c>
      <c r="F1150" s="52">
        <v>24445918.100400001</v>
      </c>
      <c r="G1150" s="52">
        <v>23361434.723190788</v>
      </c>
      <c r="H1150" s="53">
        <v>4.6421950965736425E-2</v>
      </c>
      <c r="I1150" s="52">
        <v>1084483.3772092126</v>
      </c>
      <c r="J1150" s="52">
        <v>5894.9008672376876</v>
      </c>
      <c r="K1150" s="52">
        <v>5633.3880054764904</v>
      </c>
      <c r="L1150" s="52">
        <v>5835.24</v>
      </c>
      <c r="M1150" s="51" t="s">
        <v>6521</v>
      </c>
      <c r="N1150" s="54" t="s">
        <v>6527</v>
      </c>
    </row>
    <row r="1151" spans="1:14" s="51" customFormat="1" ht="16.5" customHeight="1" x14ac:dyDescent="0.25">
      <c r="A1151" s="51" t="s">
        <v>3387</v>
      </c>
      <c r="B1151" s="51" t="s">
        <v>3388</v>
      </c>
      <c r="C1151" s="51">
        <v>3071</v>
      </c>
      <c r="D1151" s="51" t="s">
        <v>3389</v>
      </c>
      <c r="E1151" s="52">
        <v>609.87</v>
      </c>
      <c r="F1151" s="52">
        <v>6183059.0999999996</v>
      </c>
      <c r="G1151" s="52">
        <v>7182443.8788452074</v>
      </c>
      <c r="H1151" s="53">
        <v>-0.13914272018034746</v>
      </c>
      <c r="I1151" s="52">
        <v>-999384.77884520777</v>
      </c>
      <c r="J1151" s="52">
        <v>10138.323085247675</v>
      </c>
      <c r="K1151" s="52">
        <v>11777.008016208712</v>
      </c>
      <c r="L1151" s="52">
        <v>10020.040000000001</v>
      </c>
      <c r="M1151" s="51" t="s">
        <v>6521</v>
      </c>
      <c r="N1151" s="54" t="s">
        <v>6526</v>
      </c>
    </row>
    <row r="1152" spans="1:14" s="51" customFormat="1" ht="16.5" customHeight="1" x14ac:dyDescent="0.25">
      <c r="A1152" s="51" t="s">
        <v>3390</v>
      </c>
      <c r="B1152" s="51" t="s">
        <v>3391</v>
      </c>
      <c r="C1152" s="51">
        <v>3072</v>
      </c>
      <c r="D1152" s="51" t="s">
        <v>3392</v>
      </c>
      <c r="E1152" s="52">
        <v>9029.83</v>
      </c>
      <c r="F1152" s="52">
        <v>5144113.5543999989</v>
      </c>
      <c r="G1152" s="52">
        <v>5314266.079659651</v>
      </c>
      <c r="H1152" s="53">
        <v>-3.2018066598304307E-2</v>
      </c>
      <c r="I1152" s="52">
        <v>-170152.52525965218</v>
      </c>
      <c r="J1152" s="52">
        <v>569.67999999999984</v>
      </c>
      <c r="K1152" s="52">
        <v>588.52338080115032</v>
      </c>
      <c r="L1152" s="52">
        <v>569.67999999999995</v>
      </c>
      <c r="M1152" s="51" t="s">
        <v>6524</v>
      </c>
      <c r="N1152" s="54" t="s">
        <v>6522</v>
      </c>
    </row>
    <row r="1153" spans="1:14" s="51" customFormat="1" ht="16.5" customHeight="1" x14ac:dyDescent="0.25">
      <c r="A1153" s="51" t="s">
        <v>3393</v>
      </c>
      <c r="B1153" s="51" t="s">
        <v>3394</v>
      </c>
      <c r="C1153" s="51">
        <v>3073</v>
      </c>
      <c r="D1153" s="51" t="s">
        <v>3395</v>
      </c>
      <c r="E1153" s="52">
        <v>7422.1699999999992</v>
      </c>
      <c r="F1153" s="52">
        <v>8807786.084999999</v>
      </c>
      <c r="G1153" s="52">
        <v>9768328.2936169971</v>
      </c>
      <c r="H1153" s="53">
        <v>-9.8332302083320999E-2</v>
      </c>
      <c r="I1153" s="52">
        <v>-960542.20861699805</v>
      </c>
      <c r="J1153" s="52">
        <v>1186.6861153813506</v>
      </c>
      <c r="K1153" s="52">
        <v>1316.1013953624072</v>
      </c>
      <c r="L1153" s="52">
        <v>1151.58</v>
      </c>
      <c r="M1153" s="51" t="s">
        <v>6521</v>
      </c>
      <c r="N1153" s="54" t="s">
        <v>6522</v>
      </c>
    </row>
    <row r="1154" spans="1:14" s="51" customFormat="1" ht="16.5" customHeight="1" x14ac:dyDescent="0.25">
      <c r="A1154" s="51" t="s">
        <v>3396</v>
      </c>
      <c r="B1154" s="51" t="s">
        <v>3397</v>
      </c>
      <c r="C1154" s="51">
        <v>3074</v>
      </c>
      <c r="D1154" s="51" t="s">
        <v>3398</v>
      </c>
      <c r="E1154" s="52">
        <v>3542.5699999999997</v>
      </c>
      <c r="F1154" s="52">
        <v>9955226.0755000003</v>
      </c>
      <c r="G1154" s="52">
        <v>11459299.515055748</v>
      </c>
      <c r="H1154" s="53">
        <v>-0.13125352361892872</v>
      </c>
      <c r="I1154" s="52">
        <v>-1504073.4395557474</v>
      </c>
      <c r="J1154" s="52">
        <v>2810.1706036860251</v>
      </c>
      <c r="K1154" s="52">
        <v>3234.7418724416875</v>
      </c>
      <c r="L1154" s="52">
        <v>2779.55</v>
      </c>
      <c r="M1154" s="51" t="s">
        <v>6521</v>
      </c>
      <c r="N1154" s="54" t="s">
        <v>6522</v>
      </c>
    </row>
    <row r="1155" spans="1:14" s="51" customFormat="1" ht="16.5" customHeight="1" x14ac:dyDescent="0.25">
      <c r="A1155" s="51" t="s">
        <v>3399</v>
      </c>
      <c r="B1155" s="51" t="s">
        <v>3400</v>
      </c>
      <c r="C1155" s="51">
        <v>3075</v>
      </c>
      <c r="D1155" s="51" t="s">
        <v>3401</v>
      </c>
      <c r="E1155" s="52">
        <v>4375.22</v>
      </c>
      <c r="F1155" s="52">
        <v>18999470.128900003</v>
      </c>
      <c r="G1155" s="52">
        <v>19562971.445028119</v>
      </c>
      <c r="H1155" s="53">
        <v>-2.8804484927637541E-2</v>
      </c>
      <c r="I1155" s="52">
        <v>-563501.3161281161</v>
      </c>
      <c r="J1155" s="52">
        <v>4342.5176628603822</v>
      </c>
      <c r="K1155" s="52">
        <v>4471.3114872002134</v>
      </c>
      <c r="L1155" s="52">
        <v>4493.6099999999997</v>
      </c>
      <c r="M1155" s="51" t="s">
        <v>6521</v>
      </c>
      <c r="N1155" s="54" t="s">
        <v>6522</v>
      </c>
    </row>
    <row r="1156" spans="1:14" s="51" customFormat="1" ht="16.5" customHeight="1" x14ac:dyDescent="0.25">
      <c r="A1156" s="51" t="s">
        <v>3402</v>
      </c>
      <c r="B1156" s="51" t="s">
        <v>3403</v>
      </c>
      <c r="C1156" s="51">
        <v>3076</v>
      </c>
      <c r="D1156" s="51" t="s">
        <v>3404</v>
      </c>
      <c r="E1156" s="52">
        <v>983.84</v>
      </c>
      <c r="F1156" s="52">
        <v>7189871.2987000011</v>
      </c>
      <c r="G1156" s="52">
        <v>7337189.7371701719</v>
      </c>
      <c r="H1156" s="53">
        <v>-2.0078319322159088E-2</v>
      </c>
      <c r="I1156" s="52">
        <v>-147318.43847017083</v>
      </c>
      <c r="J1156" s="52">
        <v>7307.9680625914789</v>
      </c>
      <c r="K1156" s="52">
        <v>7457.706270501476</v>
      </c>
      <c r="L1156" s="52">
        <v>7138.52</v>
      </c>
      <c r="M1156" s="51" t="s">
        <v>6521</v>
      </c>
      <c r="N1156" s="54" t="s">
        <v>6522</v>
      </c>
    </row>
    <row r="1157" spans="1:14" s="51" customFormat="1" ht="16.5" customHeight="1" x14ac:dyDescent="0.25">
      <c r="A1157" s="51" t="s">
        <v>3621</v>
      </c>
      <c r="B1157" s="51" t="s">
        <v>3622</v>
      </c>
      <c r="C1157" s="51">
        <v>3167</v>
      </c>
      <c r="D1157" s="51" t="s">
        <v>3623</v>
      </c>
      <c r="E1157" s="52">
        <v>5257.4600000000009</v>
      </c>
      <c r="F1157" s="52">
        <v>2582990.0979999998</v>
      </c>
      <c r="G1157" s="52">
        <v>2704259.2439960465</v>
      </c>
      <c r="H1157" s="53">
        <v>-4.4843757589175914E-2</v>
      </c>
      <c r="I1157" s="52">
        <v>-121269.14599604672</v>
      </c>
      <c r="J1157" s="52">
        <v>491.29999999999984</v>
      </c>
      <c r="K1157" s="52">
        <v>514.36610910897014</v>
      </c>
      <c r="L1157" s="52">
        <v>491.3</v>
      </c>
      <c r="M1157" s="51" t="s">
        <v>6521</v>
      </c>
      <c r="N1157" s="54" t="s">
        <v>6522</v>
      </c>
    </row>
    <row r="1158" spans="1:14" s="51" customFormat="1" ht="16.5" customHeight="1" x14ac:dyDescent="0.25">
      <c r="A1158" s="51" t="s">
        <v>3405</v>
      </c>
      <c r="B1158" s="51" t="s">
        <v>3406</v>
      </c>
      <c r="C1158" s="51">
        <v>3077</v>
      </c>
      <c r="D1158" s="51" t="s">
        <v>3407</v>
      </c>
      <c r="E1158" s="52">
        <v>1962.81</v>
      </c>
      <c r="F1158" s="52">
        <v>3138573.7516999999</v>
      </c>
      <c r="G1158" s="52">
        <v>3772352.8859237838</v>
      </c>
      <c r="H1158" s="53">
        <v>-0.16800632215206512</v>
      </c>
      <c r="I1158" s="52">
        <v>-633779.13422378385</v>
      </c>
      <c r="J1158" s="52">
        <v>1599.0206651178667</v>
      </c>
      <c r="K1158" s="52">
        <v>1921.9144420110881</v>
      </c>
      <c r="L1158" s="52">
        <v>1582.07</v>
      </c>
      <c r="M1158" s="51" t="s">
        <v>6521</v>
      </c>
      <c r="N1158" s="54" t="s">
        <v>6522</v>
      </c>
    </row>
    <row r="1159" spans="1:14" s="51" customFormat="1" ht="16.5" customHeight="1" x14ac:dyDescent="0.25">
      <c r="A1159" s="51" t="s">
        <v>3408</v>
      </c>
      <c r="B1159" s="51" t="s">
        <v>3409</v>
      </c>
      <c r="C1159" s="51">
        <v>3078</v>
      </c>
      <c r="D1159" s="51" t="s">
        <v>3410</v>
      </c>
      <c r="E1159" s="52">
        <v>835.57999999999993</v>
      </c>
      <c r="F1159" s="52">
        <v>2676003.0689000003</v>
      </c>
      <c r="G1159" s="52">
        <v>2750801.166454812</v>
      </c>
      <c r="H1159" s="53">
        <v>-2.7191386446593024E-2</v>
      </c>
      <c r="I1159" s="52">
        <v>-74798.097554811742</v>
      </c>
      <c r="J1159" s="52">
        <v>3202.5695551592912</v>
      </c>
      <c r="K1159" s="52">
        <v>3292.0859360621512</v>
      </c>
      <c r="L1159" s="52">
        <v>3169.54</v>
      </c>
      <c r="M1159" s="51" t="s">
        <v>6521</v>
      </c>
      <c r="N1159" s="54" t="s">
        <v>6522</v>
      </c>
    </row>
    <row r="1160" spans="1:14" s="51" customFormat="1" ht="16.5" customHeight="1" x14ac:dyDescent="0.25">
      <c r="A1160" s="51" t="s">
        <v>3411</v>
      </c>
      <c r="B1160" s="51" t="s">
        <v>3412</v>
      </c>
      <c r="C1160" s="51">
        <v>3079</v>
      </c>
      <c r="D1160" s="51" t="s">
        <v>3413</v>
      </c>
      <c r="E1160" s="52">
        <v>457.09</v>
      </c>
      <c r="F1160" s="52">
        <v>2100784.4342</v>
      </c>
      <c r="G1160" s="52">
        <v>2072116.1235599488</v>
      </c>
      <c r="H1160" s="53">
        <v>1.3835281871557692E-2</v>
      </c>
      <c r="I1160" s="52">
        <v>28668.310640051262</v>
      </c>
      <c r="J1160" s="52">
        <v>4595.9973620074825</v>
      </c>
      <c r="K1160" s="52">
        <v>4533.2781805770173</v>
      </c>
      <c r="L1160" s="52">
        <v>4531.88</v>
      </c>
      <c r="M1160" s="51" t="s">
        <v>6524</v>
      </c>
      <c r="N1160" s="54" t="s">
        <v>6522</v>
      </c>
    </row>
    <row r="1161" spans="1:14" s="51" customFormat="1" ht="16.5" customHeight="1" x14ac:dyDescent="0.25">
      <c r="A1161" s="51" t="s">
        <v>3624</v>
      </c>
      <c r="B1161" s="51" t="s">
        <v>3625</v>
      </c>
      <c r="C1161" s="51">
        <v>3168</v>
      </c>
      <c r="D1161" s="51" t="s">
        <v>3626</v>
      </c>
      <c r="E1161" s="52">
        <v>2566.2200000000003</v>
      </c>
      <c r="F1161" s="52">
        <v>1995030.7523999996</v>
      </c>
      <c r="G1161" s="52">
        <v>2198680.2283099252</v>
      </c>
      <c r="H1161" s="53">
        <v>-9.2623508088061635E-2</v>
      </c>
      <c r="I1161" s="52">
        <v>-203649.47590992553</v>
      </c>
      <c r="J1161" s="52">
        <v>777.41999999999973</v>
      </c>
      <c r="K1161" s="52">
        <v>856.77776196503999</v>
      </c>
      <c r="L1161" s="52">
        <v>777.42</v>
      </c>
      <c r="M1161" s="51" t="s">
        <v>6521</v>
      </c>
      <c r="N1161" s="54" t="s">
        <v>6528</v>
      </c>
    </row>
    <row r="1162" spans="1:14" s="51" customFormat="1" ht="16.5" customHeight="1" x14ac:dyDescent="0.25">
      <c r="A1162" s="51" t="s">
        <v>3414</v>
      </c>
      <c r="B1162" s="51" t="s">
        <v>3415</v>
      </c>
      <c r="C1162" s="51">
        <v>3081</v>
      </c>
      <c r="D1162" s="51" t="s">
        <v>3416</v>
      </c>
      <c r="E1162" s="52">
        <v>4158.0099999999993</v>
      </c>
      <c r="F1162" s="52">
        <v>6968225.4742000001</v>
      </c>
      <c r="G1162" s="52">
        <v>7528710.3605022412</v>
      </c>
      <c r="H1162" s="53">
        <v>-7.4446334028561489E-2</v>
      </c>
      <c r="I1162" s="52">
        <v>-560484.88630224112</v>
      </c>
      <c r="J1162" s="52">
        <v>1675.8558719676003</v>
      </c>
      <c r="K1162" s="52">
        <v>1810.6522977343109</v>
      </c>
      <c r="L1162" s="52">
        <v>1642.7</v>
      </c>
      <c r="M1162" s="51" t="s">
        <v>6521</v>
      </c>
      <c r="N1162" s="54" t="s">
        <v>6522</v>
      </c>
    </row>
    <row r="1163" spans="1:14" s="51" customFormat="1" ht="16.5" customHeight="1" x14ac:dyDescent="0.25">
      <c r="A1163" s="51" t="s">
        <v>3417</v>
      </c>
      <c r="B1163" s="51" t="s">
        <v>3418</v>
      </c>
      <c r="C1163" s="51">
        <v>3082</v>
      </c>
      <c r="D1163" s="51" t="s">
        <v>3419</v>
      </c>
      <c r="E1163" s="52">
        <v>6245.22</v>
      </c>
      <c r="F1163" s="52">
        <v>26216792.516399998</v>
      </c>
      <c r="G1163" s="52">
        <v>24994430.500632383</v>
      </c>
      <c r="H1163" s="53">
        <v>4.8905375769081383E-2</v>
      </c>
      <c r="I1163" s="52">
        <v>1222362.0157676153</v>
      </c>
      <c r="J1163" s="52">
        <v>4197.8973545207373</v>
      </c>
      <c r="K1163" s="52">
        <v>4002.1697395179644</v>
      </c>
      <c r="L1163" s="52">
        <v>4164.74</v>
      </c>
      <c r="M1163" s="51" t="s">
        <v>6524</v>
      </c>
      <c r="N1163" s="54" t="s">
        <v>6522</v>
      </c>
    </row>
    <row r="1164" spans="1:14" s="51" customFormat="1" ht="16.5" customHeight="1" x14ac:dyDescent="0.25">
      <c r="A1164" s="51" t="s">
        <v>3420</v>
      </c>
      <c r="B1164" s="51" t="s">
        <v>3421</v>
      </c>
      <c r="C1164" s="51">
        <v>3083</v>
      </c>
      <c r="D1164" s="51" t="s">
        <v>3422</v>
      </c>
      <c r="E1164" s="52">
        <v>7844.28</v>
      </c>
      <c r="F1164" s="52">
        <v>41920166.368200012</v>
      </c>
      <c r="G1164" s="52">
        <v>39760228.199171372</v>
      </c>
      <c r="H1164" s="53">
        <v>5.4324088840960183E-2</v>
      </c>
      <c r="I1164" s="52">
        <v>2159938.1690286398</v>
      </c>
      <c r="J1164" s="52">
        <v>5344.0425849408757</v>
      </c>
      <c r="K1164" s="52">
        <v>5068.6905871757981</v>
      </c>
      <c r="L1164" s="52">
        <v>5312.65</v>
      </c>
      <c r="M1164" s="51" t="s">
        <v>6521</v>
      </c>
      <c r="N1164" s="54" t="s">
        <v>6527</v>
      </c>
    </row>
    <row r="1165" spans="1:14" s="51" customFormat="1" ht="16.5" customHeight="1" x14ac:dyDescent="0.25">
      <c r="A1165" s="51" t="s">
        <v>3423</v>
      </c>
      <c r="B1165" s="51" t="s">
        <v>3424</v>
      </c>
      <c r="C1165" s="51">
        <v>3084</v>
      </c>
      <c r="D1165" s="51" t="s">
        <v>3425</v>
      </c>
      <c r="E1165" s="52">
        <v>1828.1299999999999</v>
      </c>
      <c r="F1165" s="52">
        <v>16026524.556500003</v>
      </c>
      <c r="G1165" s="52">
        <v>13699555.772903476</v>
      </c>
      <c r="H1165" s="53">
        <v>0.16985724370706001</v>
      </c>
      <c r="I1165" s="52">
        <v>2326968.7835965268</v>
      </c>
      <c r="J1165" s="52">
        <v>8766.6219341622327</v>
      </c>
      <c r="K1165" s="52">
        <v>7493.7536022621352</v>
      </c>
      <c r="L1165" s="52">
        <v>8742.35</v>
      </c>
      <c r="M1165" s="51" t="s">
        <v>6524</v>
      </c>
      <c r="N1165" s="54" t="s">
        <v>6522</v>
      </c>
    </row>
    <row r="1166" spans="1:14" s="51" customFormat="1" ht="16.5" customHeight="1" x14ac:dyDescent="0.25">
      <c r="A1166" s="51" t="s">
        <v>3627</v>
      </c>
      <c r="B1166" s="51" t="s">
        <v>3628</v>
      </c>
      <c r="C1166" s="51">
        <v>3169</v>
      </c>
      <c r="D1166" s="51" t="s">
        <v>3629</v>
      </c>
      <c r="E1166" s="52">
        <v>9428.32</v>
      </c>
      <c r="F1166" s="52">
        <v>5618995.8704000004</v>
      </c>
      <c r="G1166" s="52">
        <v>6473140.2031317996</v>
      </c>
      <c r="H1166" s="53">
        <v>-0.13195208290383575</v>
      </c>
      <c r="I1166" s="52">
        <v>-854144.33273179922</v>
      </c>
      <c r="J1166" s="52">
        <v>595.97</v>
      </c>
      <c r="K1166" s="52">
        <v>686.56348141893784</v>
      </c>
      <c r="L1166" s="52">
        <v>595.97</v>
      </c>
      <c r="M1166" s="51" t="s">
        <v>6521</v>
      </c>
      <c r="N1166" s="54" t="s">
        <v>6522</v>
      </c>
    </row>
    <row r="1167" spans="1:14" s="51" customFormat="1" ht="16.5" customHeight="1" x14ac:dyDescent="0.25">
      <c r="A1167" s="51" t="s">
        <v>3426</v>
      </c>
      <c r="B1167" s="51" t="s">
        <v>3427</v>
      </c>
      <c r="C1167" s="51">
        <v>3085</v>
      </c>
      <c r="D1167" s="51" t="s">
        <v>3428</v>
      </c>
      <c r="E1167" s="52">
        <v>12444.399999999998</v>
      </c>
      <c r="F1167" s="52">
        <v>12716434.583999999</v>
      </c>
      <c r="G1167" s="52">
        <v>14736158.946955087</v>
      </c>
      <c r="H1167" s="53">
        <v>-0.13705907830021202</v>
      </c>
      <c r="I1167" s="52">
        <v>-2019724.3629550878</v>
      </c>
      <c r="J1167" s="52">
        <v>1021.8600000000001</v>
      </c>
      <c r="K1167" s="52">
        <v>1184.1598588083868</v>
      </c>
      <c r="L1167" s="52">
        <v>1021.86</v>
      </c>
      <c r="M1167" s="51" t="s">
        <v>6521</v>
      </c>
      <c r="N1167" s="54" t="s">
        <v>6522</v>
      </c>
    </row>
    <row r="1168" spans="1:14" s="51" customFormat="1" ht="16.5" customHeight="1" x14ac:dyDescent="0.25">
      <c r="A1168" s="51" t="s">
        <v>3429</v>
      </c>
      <c r="B1168" s="51" t="s">
        <v>3430</v>
      </c>
      <c r="C1168" s="51">
        <v>3089</v>
      </c>
      <c r="D1168" s="51" t="s">
        <v>3431</v>
      </c>
      <c r="E1168" s="52">
        <v>6813.49</v>
      </c>
      <c r="F1168" s="52">
        <v>5599598.6216000002</v>
      </c>
      <c r="G1168" s="52">
        <v>5514776.5659473352</v>
      </c>
      <c r="H1168" s="53">
        <v>1.5380868950598092E-2</v>
      </c>
      <c r="I1168" s="52">
        <v>84822.055652664974</v>
      </c>
      <c r="J1168" s="52">
        <v>821.84</v>
      </c>
      <c r="K1168" s="52">
        <v>809.39086517296357</v>
      </c>
      <c r="L1168" s="52">
        <v>821.84</v>
      </c>
      <c r="M1168" s="51" t="s">
        <v>6521</v>
      </c>
      <c r="N1168" s="54" t="s">
        <v>6522</v>
      </c>
    </row>
    <row r="1169" spans="1:14" s="51" customFormat="1" ht="16.5" customHeight="1" x14ac:dyDescent="0.25">
      <c r="A1169" s="51" t="s">
        <v>3432</v>
      </c>
      <c r="B1169" s="51" t="s">
        <v>3433</v>
      </c>
      <c r="C1169" s="51">
        <v>3090</v>
      </c>
      <c r="D1169" s="51" t="s">
        <v>3434</v>
      </c>
      <c r="E1169" s="52">
        <v>400.27</v>
      </c>
      <c r="F1169" s="52">
        <v>990079.98629999987</v>
      </c>
      <c r="G1169" s="52">
        <v>1011925.09911904</v>
      </c>
      <c r="H1169" s="53">
        <v>-2.1587677623628454E-2</v>
      </c>
      <c r="I1169" s="52">
        <v>-21845.112819040078</v>
      </c>
      <c r="J1169" s="52">
        <v>2473.5303327753763</v>
      </c>
      <c r="K1169" s="52">
        <v>2528.1062760612585</v>
      </c>
      <c r="L1169" s="52">
        <v>2459.6799999999998</v>
      </c>
      <c r="M1169" s="51" t="s">
        <v>6524</v>
      </c>
      <c r="N1169" s="54" t="s">
        <v>6527</v>
      </c>
    </row>
    <row r="1170" spans="1:14" s="51" customFormat="1" ht="16.5" customHeight="1" x14ac:dyDescent="0.25">
      <c r="A1170" s="51" t="s">
        <v>3435</v>
      </c>
      <c r="B1170" s="51" t="s">
        <v>3436</v>
      </c>
      <c r="C1170" s="51">
        <v>3091</v>
      </c>
      <c r="D1170" s="51" t="s">
        <v>3437</v>
      </c>
      <c r="E1170" s="52">
        <v>322.83</v>
      </c>
      <c r="F1170" s="52">
        <v>1148350.8738000002</v>
      </c>
      <c r="G1170" s="52">
        <v>1228050.6852203899</v>
      </c>
      <c r="H1170" s="53">
        <v>-6.4899447864471882E-2</v>
      </c>
      <c r="I1170" s="52">
        <v>-79699.811420389684</v>
      </c>
      <c r="J1170" s="52">
        <v>3557.1380410742504</v>
      </c>
      <c r="K1170" s="52">
        <v>3804.0166193364616</v>
      </c>
      <c r="L1170" s="52">
        <v>3503.56</v>
      </c>
      <c r="M1170" s="51" t="s">
        <v>6524</v>
      </c>
      <c r="N1170" s="54" t="s">
        <v>6526</v>
      </c>
    </row>
    <row r="1171" spans="1:14" s="51" customFormat="1" ht="16.5" customHeight="1" x14ac:dyDescent="0.25">
      <c r="A1171" s="51" t="s">
        <v>3438</v>
      </c>
      <c r="B1171" s="51" t="s">
        <v>3439</v>
      </c>
      <c r="C1171" s="51">
        <v>3092</v>
      </c>
      <c r="D1171" s="51" t="s">
        <v>3440</v>
      </c>
      <c r="E1171" s="52">
        <v>305.27000000000004</v>
      </c>
      <c r="F1171" s="52">
        <v>1764933.7685000002</v>
      </c>
      <c r="G1171" s="52">
        <v>1484478.7338582161</v>
      </c>
      <c r="H1171" s="53">
        <v>0.18892492579726694</v>
      </c>
      <c r="I1171" s="52">
        <v>280455.03464178415</v>
      </c>
      <c r="J1171" s="52">
        <v>5781.55</v>
      </c>
      <c r="K1171" s="52">
        <v>4862.8385817742192</v>
      </c>
      <c r="L1171" s="52">
        <v>5781.55</v>
      </c>
      <c r="M1171" s="51" t="s">
        <v>6523</v>
      </c>
      <c r="N1171" s="54" t="s">
        <v>6530</v>
      </c>
    </row>
    <row r="1172" spans="1:14" s="51" customFormat="1" ht="16.5" customHeight="1" x14ac:dyDescent="0.25">
      <c r="A1172" s="51" t="s">
        <v>3441</v>
      </c>
      <c r="B1172" s="51" t="s">
        <v>3442</v>
      </c>
      <c r="C1172" s="51">
        <v>3093</v>
      </c>
      <c r="D1172" s="51" t="s">
        <v>3443</v>
      </c>
      <c r="E1172" s="52">
        <v>4652.5199999999995</v>
      </c>
      <c r="F1172" s="52">
        <v>3686377.6968</v>
      </c>
      <c r="G1172" s="52">
        <v>3791325.4000385618</v>
      </c>
      <c r="H1172" s="53">
        <v>-2.7681006551823373E-2</v>
      </c>
      <c r="I1172" s="52">
        <v>-104947.70323856175</v>
      </c>
      <c r="J1172" s="52">
        <v>792.34</v>
      </c>
      <c r="K1172" s="52">
        <v>814.89717401291387</v>
      </c>
      <c r="L1172" s="52">
        <v>792.34</v>
      </c>
      <c r="M1172" s="51" t="s">
        <v>6521</v>
      </c>
      <c r="N1172" s="54" t="s">
        <v>6522</v>
      </c>
    </row>
    <row r="1173" spans="1:14" s="51" customFormat="1" ht="16.5" customHeight="1" x14ac:dyDescent="0.25">
      <c r="A1173" s="51" t="s">
        <v>3444</v>
      </c>
      <c r="B1173" s="51" t="s">
        <v>3445</v>
      </c>
      <c r="C1173" s="51">
        <v>3094</v>
      </c>
      <c r="D1173" s="51" t="s">
        <v>3446</v>
      </c>
      <c r="E1173" s="52">
        <v>160.93000000000004</v>
      </c>
      <c r="F1173" s="52">
        <v>388597.58650000003</v>
      </c>
      <c r="G1173" s="52">
        <v>331229.24380730977</v>
      </c>
      <c r="H1173" s="53">
        <v>0.17319830227932376</v>
      </c>
      <c r="I1173" s="52">
        <v>57368.342692690261</v>
      </c>
      <c r="J1173" s="52">
        <v>2414.6994749269866</v>
      </c>
      <c r="K1173" s="52">
        <v>2058.219373686135</v>
      </c>
      <c r="L1173" s="52">
        <v>2410.0500000000002</v>
      </c>
      <c r="M1173" s="51" t="s">
        <v>6525</v>
      </c>
      <c r="N1173" s="54" t="s">
        <v>6531</v>
      </c>
    </row>
    <row r="1174" spans="1:14" s="51" customFormat="1" ht="16.5" customHeight="1" x14ac:dyDescent="0.25">
      <c r="A1174" s="51" t="s">
        <v>3447</v>
      </c>
      <c r="B1174" s="51" t="s">
        <v>3448</v>
      </c>
      <c r="C1174" s="51">
        <v>3095</v>
      </c>
      <c r="D1174" s="51" t="s">
        <v>3449</v>
      </c>
      <c r="E1174" s="52">
        <v>353.82</v>
      </c>
      <c r="F1174" s="52">
        <v>1260578.8256000001</v>
      </c>
      <c r="G1174" s="52">
        <v>1418227.4635945861</v>
      </c>
      <c r="H1174" s="53">
        <v>-0.11115892340359546</v>
      </c>
      <c r="I1174" s="52">
        <v>-157648.63799458602</v>
      </c>
      <c r="J1174" s="52">
        <v>3562.768711774349</v>
      </c>
      <c r="K1174" s="52">
        <v>4008.3304041450065</v>
      </c>
      <c r="L1174" s="52">
        <v>3504.56</v>
      </c>
      <c r="M1174" s="51" t="s">
        <v>6524</v>
      </c>
      <c r="N1174" s="54" t="s">
        <v>6528</v>
      </c>
    </row>
    <row r="1175" spans="1:14" s="51" customFormat="1" ht="16.5" customHeight="1" x14ac:dyDescent="0.25">
      <c r="A1175" s="51" t="s">
        <v>3450</v>
      </c>
      <c r="B1175" s="51" t="s">
        <v>3451</v>
      </c>
      <c r="C1175" s="51">
        <v>3097</v>
      </c>
      <c r="D1175" s="51" t="s">
        <v>3452</v>
      </c>
      <c r="E1175" s="52">
        <v>1470.51</v>
      </c>
      <c r="F1175" s="52">
        <v>1424905.1685000001</v>
      </c>
      <c r="G1175" s="52">
        <v>1425577.8914371587</v>
      </c>
      <c r="H1175" s="53">
        <v>-4.7189490044652338E-4</v>
      </c>
      <c r="I1175" s="52">
        <v>-672.72293715854175</v>
      </c>
      <c r="J1175" s="52">
        <v>968.98706469184174</v>
      </c>
      <c r="K1175" s="52">
        <v>969.44454062682928</v>
      </c>
      <c r="L1175" s="52">
        <v>950.15</v>
      </c>
      <c r="M1175" s="51" t="s">
        <v>6521</v>
      </c>
      <c r="N1175" s="54" t="s">
        <v>6522</v>
      </c>
    </row>
    <row r="1176" spans="1:14" s="51" customFormat="1" ht="16.5" customHeight="1" x14ac:dyDescent="0.25">
      <c r="A1176" s="51" t="s">
        <v>3453</v>
      </c>
      <c r="B1176" s="51" t="s">
        <v>3454</v>
      </c>
      <c r="C1176" s="51">
        <v>3098</v>
      </c>
      <c r="D1176" s="51" t="s">
        <v>3455</v>
      </c>
      <c r="E1176" s="52">
        <v>149.13999999999999</v>
      </c>
      <c r="F1176" s="52">
        <v>430324.41139999998</v>
      </c>
      <c r="G1176" s="52">
        <v>373777.5393745639</v>
      </c>
      <c r="H1176" s="53">
        <v>0.15128483140012938</v>
      </c>
      <c r="I1176" s="52">
        <v>56546.872025436081</v>
      </c>
      <c r="J1176" s="52">
        <v>2885.3722100040231</v>
      </c>
      <c r="K1176" s="52">
        <v>2506.219252880273</v>
      </c>
      <c r="L1176" s="52">
        <v>2884.01</v>
      </c>
      <c r="M1176" s="51" t="s">
        <v>6525</v>
      </c>
      <c r="N1176" s="54" t="s">
        <v>6531</v>
      </c>
    </row>
    <row r="1177" spans="1:14" s="51" customFormat="1" ht="16.5" customHeight="1" x14ac:dyDescent="0.25">
      <c r="A1177" s="51" t="s">
        <v>3456</v>
      </c>
      <c r="B1177" s="51" t="s">
        <v>3457</v>
      </c>
      <c r="C1177" s="51">
        <v>3099</v>
      </c>
      <c r="D1177" s="51" t="s">
        <v>3458</v>
      </c>
      <c r="E1177" s="52">
        <v>262.01</v>
      </c>
      <c r="F1177" s="52">
        <v>1073154.5338999999</v>
      </c>
      <c r="G1177" s="52">
        <v>1026936.494886419</v>
      </c>
      <c r="H1177" s="53">
        <v>4.5005742072388388E-2</v>
      </c>
      <c r="I1177" s="52">
        <v>46218.039013580885</v>
      </c>
      <c r="J1177" s="52">
        <v>4095.8533410938512</v>
      </c>
      <c r="K1177" s="52">
        <v>3919.4553447823332</v>
      </c>
      <c r="L1177" s="52">
        <v>4204.57</v>
      </c>
      <c r="M1177" s="51" t="s">
        <v>6525</v>
      </c>
      <c r="N1177" s="54" t="s">
        <v>6531</v>
      </c>
    </row>
    <row r="1178" spans="1:14" s="51" customFormat="1" ht="16.5" customHeight="1" x14ac:dyDescent="0.25">
      <c r="A1178" s="51" t="s">
        <v>3459</v>
      </c>
      <c r="B1178" s="51" t="s">
        <v>3460</v>
      </c>
      <c r="C1178" s="51">
        <v>3101</v>
      </c>
      <c r="D1178" s="51" t="s">
        <v>3461</v>
      </c>
      <c r="E1178" s="52">
        <v>353.11000000000007</v>
      </c>
      <c r="F1178" s="52">
        <v>826265.3848</v>
      </c>
      <c r="G1178" s="52">
        <v>792230.93411807716</v>
      </c>
      <c r="H1178" s="53">
        <v>4.2960264761449318E-2</v>
      </c>
      <c r="I1178" s="52">
        <v>34034.450681922841</v>
      </c>
      <c r="J1178" s="52">
        <v>2339.965973209481</v>
      </c>
      <c r="K1178" s="52">
        <v>2243.5811336922688</v>
      </c>
      <c r="L1178" s="52">
        <v>2275.8200000000002</v>
      </c>
      <c r="M1178" s="51" t="s">
        <v>6523</v>
      </c>
      <c r="N1178" s="54" t="s">
        <v>6527</v>
      </c>
    </row>
    <row r="1179" spans="1:14" s="51" customFormat="1" ht="16.5" customHeight="1" x14ac:dyDescent="0.25">
      <c r="A1179" s="51" t="s">
        <v>3462</v>
      </c>
      <c r="B1179" s="51" t="s">
        <v>3463</v>
      </c>
      <c r="C1179" s="51">
        <v>3102</v>
      </c>
      <c r="D1179" s="51" t="s">
        <v>3464</v>
      </c>
      <c r="E1179" s="52">
        <v>253.21</v>
      </c>
      <c r="F1179" s="52">
        <v>1135457.7575000001</v>
      </c>
      <c r="G1179" s="52">
        <v>1022679.6125175452</v>
      </c>
      <c r="H1179" s="53">
        <v>0.11027710301648352</v>
      </c>
      <c r="I1179" s="52">
        <v>112778.14498245483</v>
      </c>
      <c r="J1179" s="52">
        <v>4484.2532186722483</v>
      </c>
      <c r="K1179" s="52">
        <v>4038.8594941651008</v>
      </c>
      <c r="L1179" s="52">
        <v>4457.75</v>
      </c>
      <c r="M1179" s="51" t="s">
        <v>6524</v>
      </c>
      <c r="N1179" s="54" t="s">
        <v>6528</v>
      </c>
    </row>
    <row r="1180" spans="1:14" s="51" customFormat="1" ht="16.5" customHeight="1" x14ac:dyDescent="0.25">
      <c r="A1180" s="51" t="s">
        <v>3465</v>
      </c>
      <c r="B1180" s="51" t="s">
        <v>3466</v>
      </c>
      <c r="C1180" s="51">
        <v>3103</v>
      </c>
      <c r="D1180" s="51" t="s">
        <v>3467</v>
      </c>
      <c r="E1180" s="52">
        <v>349.22</v>
      </c>
      <c r="F1180" s="52">
        <v>2037661.1655999999</v>
      </c>
      <c r="G1180" s="52">
        <v>2245804.9829048836</v>
      </c>
      <c r="H1180" s="53">
        <v>-9.268116282993355E-2</v>
      </c>
      <c r="I1180" s="52">
        <v>-208143.81730488362</v>
      </c>
      <c r="J1180" s="52">
        <v>5834.8925193287896</v>
      </c>
      <c r="K1180" s="52">
        <v>6430.9174242737627</v>
      </c>
      <c r="L1180" s="52">
        <v>5756.49</v>
      </c>
      <c r="M1180" s="51" t="s">
        <v>6524</v>
      </c>
      <c r="N1180" s="54" t="s">
        <v>6522</v>
      </c>
    </row>
    <row r="1181" spans="1:14" s="51" customFormat="1" ht="16.5" customHeight="1" x14ac:dyDescent="0.25">
      <c r="A1181" s="51" t="s">
        <v>3468</v>
      </c>
      <c r="B1181" s="51" t="s">
        <v>3469</v>
      </c>
      <c r="C1181" s="51">
        <v>3104</v>
      </c>
      <c r="D1181" s="51" t="s">
        <v>3470</v>
      </c>
      <c r="E1181" s="52">
        <v>178.34000000000003</v>
      </c>
      <c r="F1181" s="52">
        <v>2012753.1402000003</v>
      </c>
      <c r="G1181" s="52">
        <v>1591728.3819819887</v>
      </c>
      <c r="H1181" s="53">
        <v>0.26450791666713891</v>
      </c>
      <c r="I1181" s="52">
        <v>421024.75821801159</v>
      </c>
      <c r="J1181" s="52">
        <v>11286.044298530895</v>
      </c>
      <c r="K1181" s="52">
        <v>8925.2460579902909</v>
      </c>
      <c r="L1181" s="52">
        <v>9503.66</v>
      </c>
      <c r="M1181" s="51" t="s">
        <v>6525</v>
      </c>
      <c r="N1181" s="54" t="s">
        <v>6528</v>
      </c>
    </row>
    <row r="1182" spans="1:14" s="51" customFormat="1" ht="16.5" customHeight="1" x14ac:dyDescent="0.25">
      <c r="A1182" s="51" t="s">
        <v>3471</v>
      </c>
      <c r="B1182" s="51" t="s">
        <v>3472</v>
      </c>
      <c r="C1182" s="51">
        <v>3105</v>
      </c>
      <c r="D1182" s="51" t="s">
        <v>3473</v>
      </c>
      <c r="E1182" s="52">
        <v>682.01</v>
      </c>
      <c r="F1182" s="52">
        <v>437529.87530000001</v>
      </c>
      <c r="G1182" s="52">
        <v>523239.1180770658</v>
      </c>
      <c r="H1182" s="53">
        <v>-0.16380511283646426</v>
      </c>
      <c r="I1182" s="52">
        <v>-85709.242777065781</v>
      </c>
      <c r="J1182" s="52">
        <v>641.53</v>
      </c>
      <c r="K1182" s="52">
        <v>767.20153381484988</v>
      </c>
      <c r="L1182" s="52">
        <v>641.53</v>
      </c>
      <c r="M1182" s="51" t="s">
        <v>6523</v>
      </c>
      <c r="N1182" s="54" t="s">
        <v>6522</v>
      </c>
    </row>
    <row r="1183" spans="1:14" s="51" customFormat="1" ht="16.5" customHeight="1" x14ac:dyDescent="0.25">
      <c r="A1183" s="51" t="s">
        <v>3474</v>
      </c>
      <c r="B1183" s="51" t="s">
        <v>3475</v>
      </c>
      <c r="C1183" s="51">
        <v>3106</v>
      </c>
      <c r="D1183" s="51" t="s">
        <v>3476</v>
      </c>
      <c r="E1183" s="52">
        <v>5596.97</v>
      </c>
      <c r="F1183" s="52">
        <v>16116117.659399999</v>
      </c>
      <c r="G1183" s="52">
        <v>13747334.512987603</v>
      </c>
      <c r="H1183" s="53">
        <v>0.17230854055195377</v>
      </c>
      <c r="I1183" s="52">
        <v>2368783.1464123968</v>
      </c>
      <c r="J1183" s="52">
        <v>2879.4361340868359</v>
      </c>
      <c r="K1183" s="52">
        <v>2456.2101481672407</v>
      </c>
      <c r="L1183" s="52">
        <v>2858.1</v>
      </c>
      <c r="M1183" s="51" t="s">
        <v>6523</v>
      </c>
      <c r="N1183" s="54" t="s">
        <v>6522</v>
      </c>
    </row>
    <row r="1184" spans="1:14" s="51" customFormat="1" ht="16.5" customHeight="1" x14ac:dyDescent="0.25">
      <c r="A1184" s="51" t="s">
        <v>3477</v>
      </c>
      <c r="B1184" s="51" t="s">
        <v>3478</v>
      </c>
      <c r="C1184" s="51">
        <v>3107</v>
      </c>
      <c r="D1184" s="51" t="s">
        <v>3479</v>
      </c>
      <c r="E1184" s="52">
        <v>8076.87</v>
      </c>
      <c r="F1184" s="52">
        <v>36628832.059799992</v>
      </c>
      <c r="G1184" s="52">
        <v>34489823.098679833</v>
      </c>
      <c r="H1184" s="53">
        <v>6.2018554139874116E-2</v>
      </c>
      <c r="I1184" s="52">
        <v>2139008.9611201584</v>
      </c>
      <c r="J1184" s="52">
        <v>4535.0280566357997</v>
      </c>
      <c r="K1184" s="52">
        <v>4270.1966354144406</v>
      </c>
      <c r="L1184" s="52">
        <v>4703.63</v>
      </c>
      <c r="M1184" s="51" t="s">
        <v>6521</v>
      </c>
      <c r="N1184" s="54" t="s">
        <v>6522</v>
      </c>
    </row>
    <row r="1185" spans="1:14" s="51" customFormat="1" ht="16.5" customHeight="1" x14ac:dyDescent="0.25">
      <c r="A1185" s="51" t="s">
        <v>3480</v>
      </c>
      <c r="B1185" s="51" t="s">
        <v>3481</v>
      </c>
      <c r="C1185" s="51">
        <v>3108</v>
      </c>
      <c r="D1185" s="51" t="s">
        <v>3482</v>
      </c>
      <c r="E1185" s="52">
        <v>7866.4500000000007</v>
      </c>
      <c r="F1185" s="52">
        <v>49953036.527299993</v>
      </c>
      <c r="G1185" s="52">
        <v>45759682.430003196</v>
      </c>
      <c r="H1185" s="53">
        <v>9.1638618858669085E-2</v>
      </c>
      <c r="I1185" s="52">
        <v>4193354.0972967967</v>
      </c>
      <c r="J1185" s="52">
        <v>6350.1371682652261</v>
      </c>
      <c r="K1185" s="52">
        <v>5817.0689993584392</v>
      </c>
      <c r="L1185" s="52">
        <v>6376.21</v>
      </c>
      <c r="M1185" s="51" t="s">
        <v>6521</v>
      </c>
      <c r="N1185" s="54" t="s">
        <v>6522</v>
      </c>
    </row>
    <row r="1186" spans="1:14" s="51" customFormat="1" ht="16.5" customHeight="1" x14ac:dyDescent="0.25">
      <c r="A1186" s="51" t="s">
        <v>3483</v>
      </c>
      <c r="B1186" s="51" t="s">
        <v>3484</v>
      </c>
      <c r="C1186" s="51">
        <v>3109</v>
      </c>
      <c r="D1186" s="51" t="s">
        <v>3485</v>
      </c>
      <c r="E1186" s="52">
        <v>1633.13</v>
      </c>
      <c r="F1186" s="52">
        <v>15421063.880200002</v>
      </c>
      <c r="G1186" s="52">
        <v>15647171.216900837</v>
      </c>
      <c r="H1186" s="53">
        <v>-1.4450365089416994E-2</v>
      </c>
      <c r="I1186" s="52">
        <v>-226107.33670083433</v>
      </c>
      <c r="J1186" s="52">
        <v>9442.643194479313</v>
      </c>
      <c r="K1186" s="52">
        <v>9581.0934934149973</v>
      </c>
      <c r="L1186" s="52">
        <v>9516.08</v>
      </c>
      <c r="M1186" s="51" t="s">
        <v>6521</v>
      </c>
      <c r="N1186" s="54" t="s">
        <v>6522</v>
      </c>
    </row>
    <row r="1187" spans="1:14" s="51" customFormat="1" ht="16.5" customHeight="1" x14ac:dyDescent="0.25">
      <c r="A1187" s="51" t="s">
        <v>3486</v>
      </c>
      <c r="B1187" s="51" t="s">
        <v>3487</v>
      </c>
      <c r="C1187" s="51">
        <v>3110</v>
      </c>
      <c r="D1187" s="51" t="s">
        <v>3488</v>
      </c>
      <c r="E1187" s="52">
        <v>4041.4700000000007</v>
      </c>
      <c r="F1187" s="52">
        <v>2565363.4971999996</v>
      </c>
      <c r="G1187" s="52">
        <v>2815519.9454760351</v>
      </c>
      <c r="H1187" s="53">
        <v>-8.8849112462508262E-2</v>
      </c>
      <c r="I1187" s="52">
        <v>-250156.44827603549</v>
      </c>
      <c r="J1187" s="52">
        <v>634.75999999999976</v>
      </c>
      <c r="K1187" s="52">
        <v>696.65739086917256</v>
      </c>
      <c r="L1187" s="52">
        <v>634.76</v>
      </c>
      <c r="M1187" s="51" t="s">
        <v>6521</v>
      </c>
      <c r="N1187" s="54" t="s">
        <v>6522</v>
      </c>
    </row>
    <row r="1188" spans="1:14" s="51" customFormat="1" ht="16.5" customHeight="1" x14ac:dyDescent="0.25">
      <c r="A1188" s="51" t="s">
        <v>3489</v>
      </c>
      <c r="B1188" s="51" t="s">
        <v>3490</v>
      </c>
      <c r="C1188" s="51">
        <v>3111</v>
      </c>
      <c r="D1188" s="51" t="s">
        <v>3491</v>
      </c>
      <c r="E1188" s="52">
        <v>13510.880000000001</v>
      </c>
      <c r="F1188" s="52">
        <v>18007770.155799996</v>
      </c>
      <c r="G1188" s="52">
        <v>22128167.999955647</v>
      </c>
      <c r="H1188" s="53">
        <v>-0.18620600874703719</v>
      </c>
      <c r="I1188" s="52">
        <v>-4120397.8441556506</v>
      </c>
      <c r="J1188" s="52">
        <v>1332.8347343622322</v>
      </c>
      <c r="K1188" s="52">
        <v>1637.8036071636818</v>
      </c>
      <c r="L1188" s="52">
        <v>1629.59</v>
      </c>
      <c r="M1188" s="51" t="s">
        <v>6521</v>
      </c>
      <c r="N1188" s="54" t="s">
        <v>6522</v>
      </c>
    </row>
    <row r="1189" spans="1:14" s="51" customFormat="1" ht="16.5" customHeight="1" x14ac:dyDescent="0.25">
      <c r="A1189" s="51" t="s">
        <v>3492</v>
      </c>
      <c r="B1189" s="51" t="s">
        <v>3493</v>
      </c>
      <c r="C1189" s="51">
        <v>3112</v>
      </c>
      <c r="D1189" s="51" t="s">
        <v>3494</v>
      </c>
      <c r="E1189" s="52">
        <v>5231.9299999999994</v>
      </c>
      <c r="F1189" s="52">
        <v>16931440.038599998</v>
      </c>
      <c r="G1189" s="52">
        <v>16803746.873062208</v>
      </c>
      <c r="H1189" s="53">
        <v>7.5990888521708655E-3</v>
      </c>
      <c r="I1189" s="52">
        <v>127693.16553778946</v>
      </c>
      <c r="J1189" s="52">
        <v>3236.1748032943865</v>
      </c>
      <c r="K1189" s="52">
        <v>3211.7682906809168</v>
      </c>
      <c r="L1189" s="52">
        <v>3216.06</v>
      </c>
      <c r="M1189" s="51" t="s">
        <v>6524</v>
      </c>
      <c r="N1189" s="54" t="s">
        <v>6522</v>
      </c>
    </row>
    <row r="1190" spans="1:14" s="51" customFormat="1" ht="16.5" customHeight="1" x14ac:dyDescent="0.25">
      <c r="A1190" s="51" t="s">
        <v>3495</v>
      </c>
      <c r="B1190" s="51" t="s">
        <v>3496</v>
      </c>
      <c r="C1190" s="51">
        <v>3113</v>
      </c>
      <c r="D1190" s="51" t="s">
        <v>3497</v>
      </c>
      <c r="E1190" s="52">
        <v>8914.130000000001</v>
      </c>
      <c r="F1190" s="52">
        <v>44235892.274399996</v>
      </c>
      <c r="G1190" s="52">
        <v>42306507.954256505</v>
      </c>
      <c r="H1190" s="53">
        <v>4.5604906040215276E-2</v>
      </c>
      <c r="I1190" s="52">
        <v>1929384.320143491</v>
      </c>
      <c r="J1190" s="52">
        <v>4962.4463940283558</v>
      </c>
      <c r="K1190" s="52">
        <v>4746.0052696400544</v>
      </c>
      <c r="L1190" s="52">
        <v>5134.2</v>
      </c>
      <c r="M1190" s="51" t="s">
        <v>6521</v>
      </c>
      <c r="N1190" s="54" t="s">
        <v>6522</v>
      </c>
    </row>
    <row r="1191" spans="1:14" s="51" customFormat="1" ht="16.5" customHeight="1" x14ac:dyDescent="0.25">
      <c r="A1191" s="51" t="s">
        <v>3498</v>
      </c>
      <c r="B1191" s="51" t="s">
        <v>3499</v>
      </c>
      <c r="C1191" s="51">
        <v>3114</v>
      </c>
      <c r="D1191" s="51" t="s">
        <v>3500</v>
      </c>
      <c r="E1191" s="52">
        <v>614.21999999999991</v>
      </c>
      <c r="F1191" s="52">
        <v>5233049.7113999994</v>
      </c>
      <c r="G1191" s="52">
        <v>5449632.3662917502</v>
      </c>
      <c r="H1191" s="53">
        <v>-3.9742617544516357E-2</v>
      </c>
      <c r="I1191" s="52">
        <v>-216582.65489175078</v>
      </c>
      <c r="J1191" s="52">
        <v>8519.8295584643947</v>
      </c>
      <c r="K1191" s="52">
        <v>8872.4436949167248</v>
      </c>
      <c r="L1191" s="52">
        <v>8740.9500000000007</v>
      </c>
      <c r="M1191" s="51" t="s">
        <v>6523</v>
      </c>
      <c r="N1191" s="54" t="s">
        <v>6522</v>
      </c>
    </row>
    <row r="1192" spans="1:14" s="51" customFormat="1" ht="16.5" customHeight="1" x14ac:dyDescent="0.25">
      <c r="A1192" s="51" t="s">
        <v>3501</v>
      </c>
      <c r="B1192" s="51" t="s">
        <v>3502</v>
      </c>
      <c r="C1192" s="51">
        <v>3115</v>
      </c>
      <c r="D1192" s="51" t="s">
        <v>3503</v>
      </c>
      <c r="E1192" s="52">
        <v>7748.29</v>
      </c>
      <c r="F1192" s="52">
        <v>15873223.7981</v>
      </c>
      <c r="G1192" s="52">
        <v>15885444.359520281</v>
      </c>
      <c r="H1192" s="53">
        <v>-7.6929301716111009E-4</v>
      </c>
      <c r="I1192" s="52">
        <v>-12220.561420280486</v>
      </c>
      <c r="J1192" s="52">
        <v>2048.6099252996469</v>
      </c>
      <c r="K1192" s="52">
        <v>2050.1871199348866</v>
      </c>
      <c r="L1192" s="52">
        <v>2039.39</v>
      </c>
      <c r="M1192" s="51" t="s">
        <v>6521</v>
      </c>
      <c r="N1192" s="54" t="s">
        <v>6522</v>
      </c>
    </row>
    <row r="1193" spans="1:14" s="51" customFormat="1" ht="16.5" customHeight="1" x14ac:dyDescent="0.25">
      <c r="A1193" s="51" t="s">
        <v>3504</v>
      </c>
      <c r="B1193" s="51" t="s">
        <v>3505</v>
      </c>
      <c r="C1193" s="51">
        <v>3116</v>
      </c>
      <c r="D1193" s="51" t="s">
        <v>3506</v>
      </c>
      <c r="E1193" s="52">
        <v>4103.21</v>
      </c>
      <c r="F1193" s="52">
        <v>12154189.650900003</v>
      </c>
      <c r="G1193" s="52">
        <v>11263472.845833816</v>
      </c>
      <c r="H1193" s="53">
        <v>7.9080121846757834E-2</v>
      </c>
      <c r="I1193" s="52">
        <v>890716.80506618693</v>
      </c>
      <c r="J1193" s="52">
        <v>2962.1173790520111</v>
      </c>
      <c r="K1193" s="52">
        <v>2745.0393340418395</v>
      </c>
      <c r="L1193" s="52">
        <v>3083.13</v>
      </c>
      <c r="M1193" s="51" t="s">
        <v>6521</v>
      </c>
      <c r="N1193" s="54" t="s">
        <v>6522</v>
      </c>
    </row>
    <row r="1194" spans="1:14" s="51" customFormat="1" ht="16.5" customHeight="1" x14ac:dyDescent="0.25">
      <c r="A1194" s="51" t="s">
        <v>3507</v>
      </c>
      <c r="B1194" s="51" t="s">
        <v>3508</v>
      </c>
      <c r="C1194" s="51">
        <v>3117</v>
      </c>
      <c r="D1194" s="51" t="s">
        <v>3509</v>
      </c>
      <c r="E1194" s="52">
        <v>2022.9099999999999</v>
      </c>
      <c r="F1194" s="52">
        <v>8439780.2716000006</v>
      </c>
      <c r="G1194" s="52">
        <v>7942955.3444007095</v>
      </c>
      <c r="H1194" s="53">
        <v>6.2549127580016073E-2</v>
      </c>
      <c r="I1194" s="52">
        <v>496824.92719929107</v>
      </c>
      <c r="J1194" s="52">
        <v>4172.0987446796944</v>
      </c>
      <c r="K1194" s="52">
        <v>3926.4996190639772</v>
      </c>
      <c r="L1194" s="52">
        <v>4135.76</v>
      </c>
      <c r="M1194" s="51" t="s">
        <v>6521</v>
      </c>
      <c r="N1194" s="54" t="s">
        <v>6522</v>
      </c>
    </row>
    <row r="1195" spans="1:14" s="51" customFormat="1" ht="16.5" customHeight="1" x14ac:dyDescent="0.25">
      <c r="A1195" s="51" t="s">
        <v>3510</v>
      </c>
      <c r="B1195" s="51" t="s">
        <v>3511</v>
      </c>
      <c r="C1195" s="51">
        <v>3119</v>
      </c>
      <c r="D1195" s="51" t="s">
        <v>3512</v>
      </c>
      <c r="E1195" s="52">
        <v>2742.64</v>
      </c>
      <c r="F1195" s="52">
        <v>1363530.9024000003</v>
      </c>
      <c r="G1195" s="52">
        <v>1233082.0333868193</v>
      </c>
      <c r="H1195" s="53">
        <v>0.10579090886182674</v>
      </c>
      <c r="I1195" s="52">
        <v>130448.86901318096</v>
      </c>
      <c r="J1195" s="52">
        <v>497.16000000000014</v>
      </c>
      <c r="K1195" s="52">
        <v>449.59675108173855</v>
      </c>
      <c r="L1195" s="52">
        <v>497.16</v>
      </c>
      <c r="M1195" s="51" t="s">
        <v>6524</v>
      </c>
      <c r="N1195" s="54" t="s">
        <v>6527</v>
      </c>
    </row>
    <row r="1196" spans="1:14" s="51" customFormat="1" ht="16.5" customHeight="1" x14ac:dyDescent="0.25">
      <c r="A1196" s="51" t="s">
        <v>3513</v>
      </c>
      <c r="B1196" s="51" t="s">
        <v>3514</v>
      </c>
      <c r="C1196" s="51">
        <v>3120</v>
      </c>
      <c r="D1196" s="51" t="s">
        <v>3515</v>
      </c>
      <c r="E1196" s="52">
        <v>6708.69</v>
      </c>
      <c r="F1196" s="52">
        <v>12983437.2996</v>
      </c>
      <c r="G1196" s="52">
        <v>13120943.788883125</v>
      </c>
      <c r="H1196" s="53">
        <v>-1.0479923662170543E-2</v>
      </c>
      <c r="I1196" s="52">
        <v>-137506.48928312585</v>
      </c>
      <c r="J1196" s="52">
        <v>1935.3163284635302</v>
      </c>
      <c r="K1196" s="52">
        <v>1955.8131004537586</v>
      </c>
      <c r="L1196" s="52">
        <v>1926.65</v>
      </c>
      <c r="M1196" s="51" t="s">
        <v>6521</v>
      </c>
      <c r="N1196" s="54" t="s">
        <v>6522</v>
      </c>
    </row>
    <row r="1197" spans="1:14" s="51" customFormat="1" ht="16.5" customHeight="1" x14ac:dyDescent="0.25">
      <c r="A1197" s="51" t="s">
        <v>3516</v>
      </c>
      <c r="B1197" s="51" t="s">
        <v>3517</v>
      </c>
      <c r="C1197" s="51">
        <v>3121</v>
      </c>
      <c r="D1197" s="51" t="s">
        <v>3518</v>
      </c>
      <c r="E1197" s="52">
        <v>4031.56</v>
      </c>
      <c r="F1197" s="52">
        <v>12044080.643199999</v>
      </c>
      <c r="G1197" s="52">
        <v>11374191.603855912</v>
      </c>
      <c r="H1197" s="53">
        <v>5.8895529693467674E-2</v>
      </c>
      <c r="I1197" s="52">
        <v>669889.03934408724</v>
      </c>
      <c r="J1197" s="52">
        <v>2987.449186716804</v>
      </c>
      <c r="K1197" s="52">
        <v>2821.2879391242873</v>
      </c>
      <c r="L1197" s="52">
        <v>2977.22</v>
      </c>
      <c r="M1197" s="51" t="s">
        <v>6521</v>
      </c>
      <c r="N1197" s="54" t="s">
        <v>6522</v>
      </c>
    </row>
    <row r="1198" spans="1:14" s="51" customFormat="1" ht="16.5" customHeight="1" x14ac:dyDescent="0.25">
      <c r="A1198" s="51" t="s">
        <v>3519</v>
      </c>
      <c r="B1198" s="51" t="s">
        <v>3520</v>
      </c>
      <c r="C1198" s="51">
        <v>3122</v>
      </c>
      <c r="D1198" s="51" t="s">
        <v>3521</v>
      </c>
      <c r="E1198" s="52">
        <v>3264.86</v>
      </c>
      <c r="F1198" s="52">
        <v>13421218.6316</v>
      </c>
      <c r="G1198" s="52">
        <v>13181619.739982963</v>
      </c>
      <c r="H1198" s="53">
        <v>1.8176741276360486E-2</v>
      </c>
      <c r="I1198" s="52">
        <v>239598.89161703736</v>
      </c>
      <c r="J1198" s="52">
        <v>4110.8098453226166</v>
      </c>
      <c r="K1198" s="52">
        <v>4037.4226582404644</v>
      </c>
      <c r="L1198" s="52">
        <v>4193.7</v>
      </c>
      <c r="M1198" s="51" t="s">
        <v>6521</v>
      </c>
      <c r="N1198" s="54" t="s">
        <v>6522</v>
      </c>
    </row>
    <row r="1199" spans="1:14" s="51" customFormat="1" ht="16.5" customHeight="1" x14ac:dyDescent="0.25">
      <c r="A1199" s="51" t="s">
        <v>3522</v>
      </c>
      <c r="B1199" s="51" t="s">
        <v>3523</v>
      </c>
      <c r="C1199" s="51">
        <v>3124</v>
      </c>
      <c r="D1199" s="51" t="s">
        <v>3524</v>
      </c>
      <c r="E1199" s="52">
        <v>6849.99</v>
      </c>
      <c r="F1199" s="52">
        <v>3684952.1205000002</v>
      </c>
      <c r="G1199" s="52">
        <v>4482624.7813880499</v>
      </c>
      <c r="H1199" s="53">
        <v>-0.1779476757010765</v>
      </c>
      <c r="I1199" s="52">
        <v>-797672.66088804975</v>
      </c>
      <c r="J1199" s="52">
        <v>537.95000000000005</v>
      </c>
      <c r="K1199" s="52">
        <v>654.39873363144329</v>
      </c>
      <c r="L1199" s="52">
        <v>537.95000000000005</v>
      </c>
      <c r="M1199" s="51" t="s">
        <v>6523</v>
      </c>
      <c r="N1199" s="54" t="s">
        <v>6522</v>
      </c>
    </row>
    <row r="1200" spans="1:14" s="51" customFormat="1" ht="16.5" customHeight="1" x14ac:dyDescent="0.25">
      <c r="A1200" s="51" t="s">
        <v>3525</v>
      </c>
      <c r="B1200" s="51" t="s">
        <v>3526</v>
      </c>
      <c r="C1200" s="51">
        <v>3125</v>
      </c>
      <c r="D1200" s="51" t="s">
        <v>3527</v>
      </c>
      <c r="E1200" s="52">
        <v>10433.61</v>
      </c>
      <c r="F1200" s="52">
        <v>17415164.775799997</v>
      </c>
      <c r="G1200" s="52">
        <v>17668100.868333191</v>
      </c>
      <c r="H1200" s="53">
        <v>-1.4315975124781777E-2</v>
      </c>
      <c r="I1200" s="52">
        <v>-252936.09253319353</v>
      </c>
      <c r="J1200" s="52">
        <v>1669.1408607183896</v>
      </c>
      <c r="K1200" s="52">
        <v>1693.3832938295748</v>
      </c>
      <c r="L1200" s="52">
        <v>1654.26</v>
      </c>
      <c r="M1200" s="51" t="s">
        <v>6521</v>
      </c>
      <c r="N1200" s="54" t="s">
        <v>6522</v>
      </c>
    </row>
    <row r="1201" spans="1:14" s="51" customFormat="1" ht="16.5" customHeight="1" x14ac:dyDescent="0.25">
      <c r="A1201" s="51" t="s">
        <v>3528</v>
      </c>
      <c r="B1201" s="51" t="s">
        <v>3529</v>
      </c>
      <c r="C1201" s="51">
        <v>3126</v>
      </c>
      <c r="D1201" s="51" t="s">
        <v>3530</v>
      </c>
      <c r="E1201" s="52">
        <v>6825.3400000000011</v>
      </c>
      <c r="F1201" s="52">
        <v>19140635.993200004</v>
      </c>
      <c r="G1201" s="52">
        <v>18138238.506681308</v>
      </c>
      <c r="H1201" s="53">
        <v>5.5264323828879913E-2</v>
      </c>
      <c r="I1201" s="52">
        <v>1002397.486518696</v>
      </c>
      <c r="J1201" s="52">
        <v>2804.3490863751845</v>
      </c>
      <c r="K1201" s="52">
        <v>2657.4849760863644</v>
      </c>
      <c r="L1201" s="52">
        <v>2792.11</v>
      </c>
      <c r="M1201" s="51" t="s">
        <v>6521</v>
      </c>
      <c r="N1201" s="54" t="s">
        <v>6522</v>
      </c>
    </row>
    <row r="1202" spans="1:14" s="51" customFormat="1" ht="16.5" customHeight="1" x14ac:dyDescent="0.25">
      <c r="A1202" s="51" t="s">
        <v>3531</v>
      </c>
      <c r="B1202" s="51" t="s">
        <v>3532</v>
      </c>
      <c r="C1202" s="51">
        <v>3127</v>
      </c>
      <c r="D1202" s="51" t="s">
        <v>3533</v>
      </c>
      <c r="E1202" s="52">
        <v>8969.2999999999993</v>
      </c>
      <c r="F1202" s="52">
        <v>36931666.98520001</v>
      </c>
      <c r="G1202" s="52">
        <v>36027093.368453026</v>
      </c>
      <c r="H1202" s="53">
        <v>2.5108148678435249E-2</v>
      </c>
      <c r="I1202" s="52">
        <v>904573.61674698442</v>
      </c>
      <c r="J1202" s="52">
        <v>4117.5640222982856</v>
      </c>
      <c r="K1202" s="52">
        <v>4016.7118246076093</v>
      </c>
      <c r="L1202" s="52">
        <v>4101.1400000000003</v>
      </c>
      <c r="M1202" s="51" t="s">
        <v>6521</v>
      </c>
      <c r="N1202" s="54" t="s">
        <v>6522</v>
      </c>
    </row>
    <row r="1203" spans="1:14" s="51" customFormat="1" ht="16.5" customHeight="1" x14ac:dyDescent="0.25">
      <c r="A1203" s="51" t="s">
        <v>3534</v>
      </c>
      <c r="B1203" s="51" t="s">
        <v>3535</v>
      </c>
      <c r="C1203" s="51">
        <v>3128</v>
      </c>
      <c r="D1203" s="51" t="s">
        <v>3536</v>
      </c>
      <c r="E1203" s="52">
        <v>483.66</v>
      </c>
      <c r="F1203" s="52">
        <v>3319060.3758999999</v>
      </c>
      <c r="G1203" s="52">
        <v>3692589.0766881644</v>
      </c>
      <c r="H1203" s="53">
        <v>-0.10115631418245363</v>
      </c>
      <c r="I1203" s="52">
        <v>-373528.70078816451</v>
      </c>
      <c r="J1203" s="52">
        <v>6862.3834427076863</v>
      </c>
      <c r="K1203" s="52">
        <v>7634.6794787416038</v>
      </c>
      <c r="L1203" s="52">
        <v>6773.04</v>
      </c>
      <c r="M1203" s="51" t="s">
        <v>6524</v>
      </c>
      <c r="N1203" s="54" t="s">
        <v>6522</v>
      </c>
    </row>
    <row r="1204" spans="1:14" s="51" customFormat="1" ht="16.5" customHeight="1" x14ac:dyDescent="0.25">
      <c r="A1204" s="51" t="s">
        <v>3630</v>
      </c>
      <c r="B1204" s="51" t="s">
        <v>3631</v>
      </c>
      <c r="C1204" s="51">
        <v>3170</v>
      </c>
      <c r="D1204" s="51" t="s">
        <v>3632</v>
      </c>
      <c r="E1204" s="52">
        <v>19353.380000000005</v>
      </c>
      <c r="F1204" s="52">
        <v>12074767.3158</v>
      </c>
      <c r="G1204" s="52">
        <v>11820856.571546776</v>
      </c>
      <c r="H1204" s="53">
        <v>2.1479893839875919E-2</v>
      </c>
      <c r="I1204" s="52">
        <v>253910.74425322376</v>
      </c>
      <c r="J1204" s="52">
        <v>623.90999999999985</v>
      </c>
      <c r="K1204" s="52">
        <v>610.79028942472962</v>
      </c>
      <c r="L1204" s="52">
        <v>623.91</v>
      </c>
      <c r="M1204" s="51" t="s">
        <v>6521</v>
      </c>
      <c r="N1204" s="54" t="s">
        <v>6522</v>
      </c>
    </row>
    <row r="1205" spans="1:14" s="51" customFormat="1" ht="16.5" customHeight="1" x14ac:dyDescent="0.25">
      <c r="A1205" s="51" t="s">
        <v>3537</v>
      </c>
      <c r="B1205" s="51" t="s">
        <v>3538</v>
      </c>
      <c r="C1205" s="51">
        <v>3129</v>
      </c>
      <c r="D1205" s="51" t="s">
        <v>3539</v>
      </c>
      <c r="E1205" s="52">
        <v>1600.02</v>
      </c>
      <c r="F1205" s="52">
        <v>3098327.2851999998</v>
      </c>
      <c r="G1205" s="52">
        <v>2699358.5233778446</v>
      </c>
      <c r="H1205" s="53">
        <v>0.1478013233021398</v>
      </c>
      <c r="I1205" s="52">
        <v>398968.76182215521</v>
      </c>
      <c r="J1205" s="52">
        <v>1936.4303478706515</v>
      </c>
      <c r="K1205" s="52">
        <v>1687.077988636295</v>
      </c>
      <c r="L1205" s="52">
        <v>1923.12</v>
      </c>
      <c r="M1205" s="51" t="s">
        <v>6521</v>
      </c>
      <c r="N1205" s="54" t="s">
        <v>6522</v>
      </c>
    </row>
    <row r="1206" spans="1:14" s="51" customFormat="1" ht="16.5" customHeight="1" x14ac:dyDescent="0.25">
      <c r="A1206" s="51" t="s">
        <v>3540</v>
      </c>
      <c r="B1206" s="51" t="s">
        <v>3541</v>
      </c>
      <c r="C1206" s="51">
        <v>3130</v>
      </c>
      <c r="D1206" s="51" t="s">
        <v>3542</v>
      </c>
      <c r="E1206" s="52">
        <v>701.06999999999994</v>
      </c>
      <c r="F1206" s="52">
        <v>1989448.6164999998</v>
      </c>
      <c r="G1206" s="52">
        <v>1876287.6541704852</v>
      </c>
      <c r="H1206" s="53">
        <v>6.0311094665036036E-2</v>
      </c>
      <c r="I1206" s="52">
        <v>113160.96232951456</v>
      </c>
      <c r="J1206" s="52">
        <v>2837.7317764274608</v>
      </c>
      <c r="K1206" s="52">
        <v>2676.3199882614936</v>
      </c>
      <c r="L1206" s="52">
        <v>2765.31</v>
      </c>
      <c r="M1206" s="51" t="s">
        <v>6521</v>
      </c>
      <c r="N1206" s="54" t="s">
        <v>6522</v>
      </c>
    </row>
    <row r="1207" spans="1:14" s="51" customFormat="1" ht="16.5" customHeight="1" x14ac:dyDescent="0.25">
      <c r="A1207" s="51" t="s">
        <v>3543</v>
      </c>
      <c r="B1207" s="51" t="s">
        <v>3544</v>
      </c>
      <c r="C1207" s="51">
        <v>3133</v>
      </c>
      <c r="D1207" s="51" t="s">
        <v>3545</v>
      </c>
      <c r="E1207" s="52">
        <v>1508.7099999999998</v>
      </c>
      <c r="F1207" s="52">
        <v>875851.41629999992</v>
      </c>
      <c r="G1207" s="52">
        <v>1074056.4531874459</v>
      </c>
      <c r="H1207" s="53">
        <v>-0.18453875147739085</v>
      </c>
      <c r="I1207" s="52">
        <v>-198205.03688744595</v>
      </c>
      <c r="J1207" s="52">
        <v>580.53</v>
      </c>
      <c r="K1207" s="52">
        <v>711.90384711935758</v>
      </c>
      <c r="L1207" s="52">
        <v>580.53</v>
      </c>
      <c r="M1207" s="51" t="s">
        <v>6524</v>
      </c>
      <c r="N1207" s="54" t="s">
        <v>6527</v>
      </c>
    </row>
    <row r="1208" spans="1:14" s="51" customFormat="1" ht="16.5" customHeight="1" x14ac:dyDescent="0.25">
      <c r="A1208" s="51" t="s">
        <v>3546</v>
      </c>
      <c r="B1208" s="51" t="s">
        <v>3547</v>
      </c>
      <c r="C1208" s="51">
        <v>3134</v>
      </c>
      <c r="D1208" s="51" t="s">
        <v>3548</v>
      </c>
      <c r="E1208" s="52">
        <v>2318.25</v>
      </c>
      <c r="F1208" s="52">
        <v>7757340.6233999999</v>
      </c>
      <c r="G1208" s="52">
        <v>7244381.5975940023</v>
      </c>
      <c r="H1208" s="53">
        <v>7.0807841759241485E-2</v>
      </c>
      <c r="I1208" s="52">
        <v>512959.02580599766</v>
      </c>
      <c r="J1208" s="52">
        <v>3346.2053805241021</v>
      </c>
      <c r="K1208" s="52">
        <v>3124.9354459588062</v>
      </c>
      <c r="L1208" s="52">
        <v>3331.87</v>
      </c>
      <c r="M1208" s="51" t="s">
        <v>6521</v>
      </c>
      <c r="N1208" s="54" t="s">
        <v>6522</v>
      </c>
    </row>
    <row r="1209" spans="1:14" s="51" customFormat="1" ht="16.5" customHeight="1" x14ac:dyDescent="0.25">
      <c r="A1209" s="51" t="s">
        <v>3549</v>
      </c>
      <c r="B1209" s="51" t="s">
        <v>3550</v>
      </c>
      <c r="C1209" s="51">
        <v>3135</v>
      </c>
      <c r="D1209" s="51" t="s">
        <v>3551</v>
      </c>
      <c r="E1209" s="52">
        <v>1502.8600000000001</v>
      </c>
      <c r="F1209" s="52">
        <v>7546383.4513999997</v>
      </c>
      <c r="G1209" s="52">
        <v>7055426.5084660165</v>
      </c>
      <c r="H1209" s="53">
        <v>6.9585721337309669E-2</v>
      </c>
      <c r="I1209" s="52">
        <v>490956.94293398317</v>
      </c>
      <c r="J1209" s="52">
        <v>5021.3482635774453</v>
      </c>
      <c r="K1209" s="52">
        <v>4694.6665081684359</v>
      </c>
      <c r="L1209" s="52">
        <v>5000.5600000000004</v>
      </c>
      <c r="M1209" s="51" t="s">
        <v>6521</v>
      </c>
      <c r="N1209" s="54" t="s">
        <v>6522</v>
      </c>
    </row>
    <row r="1210" spans="1:14" s="51" customFormat="1" ht="16.5" customHeight="1" x14ac:dyDescent="0.25">
      <c r="A1210" s="51" t="s">
        <v>3552</v>
      </c>
      <c r="B1210" s="51" t="s">
        <v>3553</v>
      </c>
      <c r="C1210" s="51">
        <v>3136</v>
      </c>
      <c r="D1210" s="51" t="s">
        <v>3554</v>
      </c>
      <c r="E1210" s="52">
        <v>2994.29</v>
      </c>
      <c r="F1210" s="52">
        <v>20946871.232400004</v>
      </c>
      <c r="G1210" s="52">
        <v>20218927.23080438</v>
      </c>
      <c r="H1210" s="53">
        <v>3.6003097161681819E-2</v>
      </c>
      <c r="I1210" s="52">
        <v>727944.00159562379</v>
      </c>
      <c r="J1210" s="52">
        <v>6995.6053797060422</v>
      </c>
      <c r="K1210" s="52">
        <v>6752.4946584346808</v>
      </c>
      <c r="L1210" s="52">
        <v>7189.26</v>
      </c>
      <c r="M1210" s="51" t="s">
        <v>6521</v>
      </c>
      <c r="N1210" s="54" t="s">
        <v>6522</v>
      </c>
    </row>
    <row r="1211" spans="1:14" s="51" customFormat="1" ht="16.5" customHeight="1" x14ac:dyDescent="0.25">
      <c r="A1211" s="51" t="s">
        <v>3555</v>
      </c>
      <c r="B1211" s="51" t="s">
        <v>3556</v>
      </c>
      <c r="C1211" s="51">
        <v>3137</v>
      </c>
      <c r="D1211" s="51" t="s">
        <v>3557</v>
      </c>
      <c r="E1211" s="52">
        <v>2598.96</v>
      </c>
      <c r="F1211" s="52">
        <v>27635356.2366</v>
      </c>
      <c r="G1211" s="52">
        <v>26821757.57672248</v>
      </c>
      <c r="H1211" s="53">
        <v>3.0333532675860475E-2</v>
      </c>
      <c r="I1211" s="52">
        <v>813598.65987752005</v>
      </c>
      <c r="J1211" s="52">
        <v>10633.236462508081</v>
      </c>
      <c r="K1211" s="52">
        <v>10320.188681904485</v>
      </c>
      <c r="L1211" s="52">
        <v>10817.29</v>
      </c>
      <c r="M1211" s="51" t="s">
        <v>6521</v>
      </c>
      <c r="N1211" s="54" t="s">
        <v>6522</v>
      </c>
    </row>
    <row r="1212" spans="1:14" s="51" customFormat="1" ht="16.5" customHeight="1" x14ac:dyDescent="0.25">
      <c r="A1212" s="51" t="s">
        <v>3558</v>
      </c>
      <c r="B1212" s="51" t="s">
        <v>3559</v>
      </c>
      <c r="C1212" s="51">
        <v>3138</v>
      </c>
      <c r="D1212" s="51" t="s">
        <v>3560</v>
      </c>
      <c r="E1212" s="52">
        <v>1406.3900000000003</v>
      </c>
      <c r="F1212" s="52">
        <v>735359.13930000004</v>
      </c>
      <c r="G1212" s="52">
        <v>744274.78446812567</v>
      </c>
      <c r="H1212" s="53">
        <v>-1.1978969802795225E-2</v>
      </c>
      <c r="I1212" s="52">
        <v>-8915.6451681256294</v>
      </c>
      <c r="J1212" s="52">
        <v>522.86999999999989</v>
      </c>
      <c r="K1212" s="52">
        <v>529.20938322095969</v>
      </c>
      <c r="L1212" s="52">
        <v>522.87</v>
      </c>
      <c r="M1212" s="51" t="s">
        <v>6524</v>
      </c>
      <c r="N1212" s="54" t="s">
        <v>6527</v>
      </c>
    </row>
    <row r="1213" spans="1:14" s="51" customFormat="1" ht="16.5" customHeight="1" x14ac:dyDescent="0.25">
      <c r="A1213" s="51" t="s">
        <v>3561</v>
      </c>
      <c r="B1213" s="51" t="s">
        <v>3562</v>
      </c>
      <c r="C1213" s="51">
        <v>3139</v>
      </c>
      <c r="D1213" s="51" t="s">
        <v>3563</v>
      </c>
      <c r="E1213" s="52">
        <v>557.32999999999993</v>
      </c>
      <c r="F1213" s="52">
        <v>1606527.9375000002</v>
      </c>
      <c r="G1213" s="52">
        <v>1368357.8648875582</v>
      </c>
      <c r="H1213" s="53">
        <v>0.17405539787796176</v>
      </c>
      <c r="I1213" s="52">
        <v>238170.07261244208</v>
      </c>
      <c r="J1213" s="52">
        <v>2882.543443740693</v>
      </c>
      <c r="K1213" s="52">
        <v>2455.2022408403609</v>
      </c>
      <c r="L1213" s="52">
        <v>2876.25</v>
      </c>
      <c r="M1213" s="51" t="s">
        <v>6524</v>
      </c>
      <c r="N1213" s="54" t="s">
        <v>6527</v>
      </c>
    </row>
    <row r="1214" spans="1:14" s="51" customFormat="1" ht="16.5" customHeight="1" x14ac:dyDescent="0.25">
      <c r="A1214" s="51" t="s">
        <v>3564</v>
      </c>
      <c r="B1214" s="51" t="s">
        <v>3565</v>
      </c>
      <c r="C1214" s="51">
        <v>3140</v>
      </c>
      <c r="D1214" s="51" t="s">
        <v>3566</v>
      </c>
      <c r="E1214" s="52">
        <v>483.8</v>
      </c>
      <c r="F1214" s="52">
        <v>2249431.2535999999</v>
      </c>
      <c r="G1214" s="52">
        <v>1782848.5841081601</v>
      </c>
      <c r="H1214" s="53">
        <v>0.261706279294178</v>
      </c>
      <c r="I1214" s="52">
        <v>466582.66949183983</v>
      </c>
      <c r="J1214" s="52">
        <v>4649.5065183960314</v>
      </c>
      <c r="K1214" s="52">
        <v>3685.0942209759405</v>
      </c>
      <c r="L1214" s="52">
        <v>4633.24</v>
      </c>
      <c r="M1214" s="51" t="s">
        <v>6521</v>
      </c>
      <c r="N1214" s="54" t="s">
        <v>6530</v>
      </c>
    </row>
    <row r="1215" spans="1:14" s="51" customFormat="1" ht="16.5" customHeight="1" x14ac:dyDescent="0.25">
      <c r="A1215" s="51" t="s">
        <v>3567</v>
      </c>
      <c r="B1215" s="51" t="s">
        <v>3568</v>
      </c>
      <c r="C1215" s="51">
        <v>3141</v>
      </c>
      <c r="D1215" s="51" t="s">
        <v>3569</v>
      </c>
      <c r="E1215" s="52">
        <v>1023.63</v>
      </c>
      <c r="F1215" s="52">
        <v>6047207.3507999992</v>
      </c>
      <c r="G1215" s="52">
        <v>5414957.7094042078</v>
      </c>
      <c r="H1215" s="53">
        <v>0.11675984842831877</v>
      </c>
      <c r="I1215" s="52">
        <v>632249.64139579143</v>
      </c>
      <c r="J1215" s="52">
        <v>5907.6105143460036</v>
      </c>
      <c r="K1215" s="52">
        <v>5289.9560479901993</v>
      </c>
      <c r="L1215" s="52">
        <v>5877.88</v>
      </c>
      <c r="M1215" s="51" t="s">
        <v>6521</v>
      </c>
      <c r="N1215" s="54" t="s">
        <v>6522</v>
      </c>
    </row>
    <row r="1216" spans="1:14" s="51" customFormat="1" ht="16.5" customHeight="1" x14ac:dyDescent="0.25">
      <c r="A1216" s="51" t="s">
        <v>3570</v>
      </c>
      <c r="B1216" s="51" t="s">
        <v>3571</v>
      </c>
      <c r="C1216" s="51">
        <v>3142</v>
      </c>
      <c r="D1216" s="51" t="s">
        <v>3572</v>
      </c>
      <c r="E1216" s="52">
        <v>630.6</v>
      </c>
      <c r="F1216" s="52">
        <v>5135775.7264</v>
      </c>
      <c r="G1216" s="52">
        <v>5114620.1643923735</v>
      </c>
      <c r="H1216" s="53">
        <v>4.1362919097902573E-3</v>
      </c>
      <c r="I1216" s="52">
        <v>21155.562007626519</v>
      </c>
      <c r="J1216" s="52">
        <v>8144.26851633365</v>
      </c>
      <c r="K1216" s="52">
        <v>8110.7202099466749</v>
      </c>
      <c r="L1216" s="52">
        <v>8771.08</v>
      </c>
      <c r="M1216" s="51" t="s">
        <v>6521</v>
      </c>
      <c r="N1216" s="54" t="s">
        <v>6528</v>
      </c>
    </row>
    <row r="1217" spans="1:14" s="51" customFormat="1" ht="16.5" customHeight="1" x14ac:dyDescent="0.25">
      <c r="A1217" s="51" t="s">
        <v>3573</v>
      </c>
      <c r="B1217" s="51" t="s">
        <v>3574</v>
      </c>
      <c r="C1217" s="51">
        <v>3143</v>
      </c>
      <c r="D1217" s="51" t="s">
        <v>3575</v>
      </c>
      <c r="E1217" s="52">
        <v>772.64999999999986</v>
      </c>
      <c r="F1217" s="52">
        <v>330756.01199999999</v>
      </c>
      <c r="G1217" s="52">
        <v>378654.00245831365</v>
      </c>
      <c r="H1217" s="53">
        <v>-0.12649540252406755</v>
      </c>
      <c r="I1217" s="52">
        <v>-47897.990458313667</v>
      </c>
      <c r="J1217" s="52">
        <v>428.08000000000004</v>
      </c>
      <c r="K1217" s="52">
        <v>490.07183389414837</v>
      </c>
      <c r="L1217" s="52">
        <v>428.08</v>
      </c>
      <c r="M1217" s="51" t="s">
        <v>6525</v>
      </c>
      <c r="N1217" s="54" t="s">
        <v>6527</v>
      </c>
    </row>
    <row r="1218" spans="1:14" s="51" customFormat="1" ht="16.5" customHeight="1" x14ac:dyDescent="0.25">
      <c r="A1218" s="51" t="s">
        <v>3576</v>
      </c>
      <c r="B1218" s="51" t="s">
        <v>3577</v>
      </c>
      <c r="C1218" s="51">
        <v>3144</v>
      </c>
      <c r="D1218" s="51" t="s">
        <v>3578</v>
      </c>
      <c r="E1218" s="52">
        <v>901.35000000000014</v>
      </c>
      <c r="F1218" s="52">
        <v>860168.43149999995</v>
      </c>
      <c r="G1218" s="52">
        <v>946170.82523592922</v>
      </c>
      <c r="H1218" s="53">
        <v>-9.089520775963944E-2</v>
      </c>
      <c r="I1218" s="52">
        <v>-86002.393735929276</v>
      </c>
      <c r="J1218" s="52">
        <v>954.31123481444479</v>
      </c>
      <c r="K1218" s="52">
        <v>1049.7263274376537</v>
      </c>
      <c r="L1218" s="52">
        <v>936.53</v>
      </c>
      <c r="M1218" s="51" t="s">
        <v>6521</v>
      </c>
      <c r="N1218" s="54" t="s">
        <v>6522</v>
      </c>
    </row>
    <row r="1219" spans="1:14" s="51" customFormat="1" ht="16.5" customHeight="1" x14ac:dyDescent="0.25">
      <c r="A1219" s="51" t="s">
        <v>3633</v>
      </c>
      <c r="B1219" s="51" t="s">
        <v>3634</v>
      </c>
      <c r="C1219" s="51">
        <v>3171</v>
      </c>
      <c r="D1219" s="51" t="s">
        <v>3635</v>
      </c>
      <c r="E1219" s="52">
        <v>1389.97</v>
      </c>
      <c r="F1219" s="52">
        <v>893014.02590000012</v>
      </c>
      <c r="G1219" s="52">
        <v>836919.53905856342</v>
      </c>
      <c r="H1219" s="53">
        <v>6.7024945915991507E-2</v>
      </c>
      <c r="I1219" s="52">
        <v>56094.486841436708</v>
      </c>
      <c r="J1219" s="52">
        <v>642.47</v>
      </c>
      <c r="K1219" s="52">
        <v>602.11338306478797</v>
      </c>
      <c r="L1219" s="52">
        <v>642.47</v>
      </c>
      <c r="M1219" s="51" t="s">
        <v>6524</v>
      </c>
      <c r="N1219" s="54" t="s">
        <v>6522</v>
      </c>
    </row>
    <row r="1220" spans="1:14" s="51" customFormat="1" ht="16.5" customHeight="1" x14ac:dyDescent="0.25">
      <c r="A1220" s="51" t="s">
        <v>3579</v>
      </c>
      <c r="B1220" s="51" t="s">
        <v>3580</v>
      </c>
      <c r="C1220" s="51">
        <v>3148</v>
      </c>
      <c r="D1220" s="51" t="s">
        <v>3581</v>
      </c>
      <c r="E1220" s="52">
        <v>511.47999999999996</v>
      </c>
      <c r="F1220" s="52">
        <v>713811.39179999987</v>
      </c>
      <c r="G1220" s="52">
        <v>775670.47362378635</v>
      </c>
      <c r="H1220" s="53">
        <v>-7.974917690858141E-2</v>
      </c>
      <c r="I1220" s="52">
        <v>-61859.081823786488</v>
      </c>
      <c r="J1220" s="52">
        <v>1395.5802608117617</v>
      </c>
      <c r="K1220" s="52">
        <v>1516.5216110576882</v>
      </c>
      <c r="L1220" s="52">
        <v>1363.41</v>
      </c>
      <c r="M1220" s="51" t="s">
        <v>6521</v>
      </c>
      <c r="N1220" s="54" t="s">
        <v>6522</v>
      </c>
    </row>
    <row r="1221" spans="1:14" s="51" customFormat="1" ht="16.5" customHeight="1" x14ac:dyDescent="0.25">
      <c r="A1221" s="51" t="s">
        <v>3582</v>
      </c>
      <c r="B1221" s="51" t="s">
        <v>3583</v>
      </c>
      <c r="C1221" s="51">
        <v>3149</v>
      </c>
      <c r="D1221" s="51" t="s">
        <v>3584</v>
      </c>
      <c r="E1221" s="52">
        <v>229.68</v>
      </c>
      <c r="F1221" s="52">
        <v>623581.22729999991</v>
      </c>
      <c r="G1221" s="52">
        <v>698536.74268077908</v>
      </c>
      <c r="H1221" s="53">
        <v>-0.10730361167992664</v>
      </c>
      <c r="I1221" s="52">
        <v>-74955.515380779165</v>
      </c>
      <c r="J1221" s="52">
        <v>2715.0001188610236</v>
      </c>
      <c r="K1221" s="52">
        <v>3041.3477128212253</v>
      </c>
      <c r="L1221" s="52">
        <v>3249.87</v>
      </c>
      <c r="M1221" s="51" t="s">
        <v>6524</v>
      </c>
      <c r="N1221" s="54" t="s">
        <v>6527</v>
      </c>
    </row>
    <row r="1222" spans="1:14" s="51" customFormat="1" ht="16.5" customHeight="1" x14ac:dyDescent="0.25">
      <c r="A1222" s="51" t="s">
        <v>3636</v>
      </c>
      <c r="B1222" s="51" t="s">
        <v>3637</v>
      </c>
      <c r="C1222" s="51">
        <v>3172</v>
      </c>
      <c r="D1222" s="51" t="s">
        <v>3638</v>
      </c>
      <c r="E1222" s="52">
        <v>371.57000000000005</v>
      </c>
      <c r="F1222" s="52">
        <v>158526.62480000002</v>
      </c>
      <c r="G1222" s="52">
        <v>165361.43434024547</v>
      </c>
      <c r="H1222" s="53">
        <v>-4.1332548713760131E-2</v>
      </c>
      <c r="I1222" s="52">
        <v>-6834.8095402454492</v>
      </c>
      <c r="J1222" s="52">
        <v>426.64</v>
      </c>
      <c r="K1222" s="52">
        <v>445.0344062767324</v>
      </c>
      <c r="L1222" s="52">
        <v>426.64</v>
      </c>
      <c r="M1222" s="51" t="s">
        <v>6521</v>
      </c>
      <c r="N1222" s="54" t="s">
        <v>6527</v>
      </c>
    </row>
    <row r="1223" spans="1:14" s="51" customFormat="1" ht="16.5" customHeight="1" x14ac:dyDescent="0.25">
      <c r="A1223" s="51" t="s">
        <v>3585</v>
      </c>
      <c r="B1223" s="51" t="s">
        <v>3586</v>
      </c>
      <c r="C1223" s="51">
        <v>3152</v>
      </c>
      <c r="D1223" s="51" t="s">
        <v>3587</v>
      </c>
      <c r="E1223" s="52">
        <v>25087.480000000003</v>
      </c>
      <c r="F1223" s="52">
        <v>16129744.3912</v>
      </c>
      <c r="G1223" s="52">
        <v>17740529.646794487</v>
      </c>
      <c r="H1223" s="53">
        <v>-9.0796908979858815E-2</v>
      </c>
      <c r="I1223" s="52">
        <v>-1610785.2555944864</v>
      </c>
      <c r="J1223" s="52">
        <v>642.93999999999994</v>
      </c>
      <c r="K1223" s="52">
        <v>707.14673800614821</v>
      </c>
      <c r="L1223" s="52">
        <v>642.94000000000005</v>
      </c>
      <c r="M1223" s="51" t="s">
        <v>6521</v>
      </c>
      <c r="N1223" s="54" t="s">
        <v>6522</v>
      </c>
    </row>
    <row r="1224" spans="1:14" s="51" customFormat="1" ht="16.5" customHeight="1" x14ac:dyDescent="0.25">
      <c r="A1224" s="51" t="s">
        <v>3588</v>
      </c>
      <c r="B1224" s="51" t="s">
        <v>3589</v>
      </c>
      <c r="C1224" s="51">
        <v>3153</v>
      </c>
      <c r="D1224" s="51" t="s">
        <v>3590</v>
      </c>
      <c r="E1224" s="52">
        <v>6164.869999999999</v>
      </c>
      <c r="F1224" s="52">
        <v>3382602.5203000004</v>
      </c>
      <c r="G1224" s="52">
        <v>3810302.9100059266</v>
      </c>
      <c r="H1224" s="53">
        <v>-0.11224839594321412</v>
      </c>
      <c r="I1224" s="52">
        <v>-427700.38970592618</v>
      </c>
      <c r="J1224" s="52">
        <v>548.69000000000017</v>
      </c>
      <c r="K1224" s="52">
        <v>618.06703304464281</v>
      </c>
      <c r="L1224" s="52">
        <v>548.69000000000005</v>
      </c>
      <c r="M1224" s="51" t="s">
        <v>6524</v>
      </c>
      <c r="N1224" s="54" t="s">
        <v>6528</v>
      </c>
    </row>
    <row r="1225" spans="1:14" s="51" customFormat="1" ht="16.5" customHeight="1" x14ac:dyDescent="0.25">
      <c r="A1225" s="51" t="s">
        <v>3591</v>
      </c>
      <c r="B1225" s="51" t="s">
        <v>3592</v>
      </c>
      <c r="C1225" s="51">
        <v>3154</v>
      </c>
      <c r="D1225" s="51" t="s">
        <v>3593</v>
      </c>
      <c r="E1225" s="52">
        <v>14579.56</v>
      </c>
      <c r="F1225" s="52">
        <v>25636207.852999996</v>
      </c>
      <c r="G1225" s="52">
        <v>26100795.267029949</v>
      </c>
      <c r="H1225" s="53">
        <v>-1.7799741704300098E-2</v>
      </c>
      <c r="I1225" s="52">
        <v>-464587.41402995214</v>
      </c>
      <c r="J1225" s="52">
        <v>1758.3663603702717</v>
      </c>
      <c r="K1225" s="52">
        <v>1790.232028060514</v>
      </c>
      <c r="L1225" s="52">
        <v>1597.72</v>
      </c>
      <c r="M1225" s="51" t="s">
        <v>6521</v>
      </c>
      <c r="N1225" s="54" t="s">
        <v>6522</v>
      </c>
    </row>
    <row r="1226" spans="1:14" s="51" customFormat="1" ht="16.5" customHeight="1" x14ac:dyDescent="0.25">
      <c r="A1226" s="51" t="s">
        <v>3594</v>
      </c>
      <c r="B1226" s="51" t="s">
        <v>3595</v>
      </c>
      <c r="C1226" s="51">
        <v>3155</v>
      </c>
      <c r="D1226" s="51" t="s">
        <v>3596</v>
      </c>
      <c r="E1226" s="52">
        <v>4586.1500000000005</v>
      </c>
      <c r="F1226" s="52">
        <v>6645251.9995000008</v>
      </c>
      <c r="G1226" s="52">
        <v>7708747.1024533585</v>
      </c>
      <c r="H1226" s="53">
        <v>-0.13795952686201018</v>
      </c>
      <c r="I1226" s="52">
        <v>-1063495.1029533576</v>
      </c>
      <c r="J1226" s="52">
        <v>1448.9826977966268</v>
      </c>
      <c r="K1226" s="52">
        <v>1680.8754843285451</v>
      </c>
      <c r="L1226" s="52">
        <v>1409.63</v>
      </c>
      <c r="M1226" s="51" t="s">
        <v>6521</v>
      </c>
      <c r="N1226" s="54" t="s">
        <v>6522</v>
      </c>
    </row>
    <row r="1227" spans="1:14" s="51" customFormat="1" ht="16.5" customHeight="1" x14ac:dyDescent="0.25">
      <c r="A1227" s="51" t="s">
        <v>3597</v>
      </c>
      <c r="B1227" s="51" t="s">
        <v>3598</v>
      </c>
      <c r="C1227" s="51">
        <v>3156</v>
      </c>
      <c r="D1227" s="51" t="s">
        <v>3599</v>
      </c>
      <c r="E1227" s="52">
        <v>2946.8199999999997</v>
      </c>
      <c r="F1227" s="52">
        <v>7450134.6884000003</v>
      </c>
      <c r="G1227" s="52">
        <v>8872217.1403246876</v>
      </c>
      <c r="H1227" s="53">
        <v>-0.16028490166919485</v>
      </c>
      <c r="I1227" s="52">
        <v>-1422082.4519246873</v>
      </c>
      <c r="J1227" s="52">
        <v>2528.1946940770054</v>
      </c>
      <c r="K1227" s="52">
        <v>3010.7767492838684</v>
      </c>
      <c r="L1227" s="52">
        <v>2482.1</v>
      </c>
      <c r="M1227" s="51" t="s">
        <v>6521</v>
      </c>
      <c r="N1227" s="54" t="s">
        <v>6522</v>
      </c>
    </row>
    <row r="1228" spans="1:14" s="51" customFormat="1" ht="16.5" customHeight="1" x14ac:dyDescent="0.25">
      <c r="A1228" s="51" t="s">
        <v>3600</v>
      </c>
      <c r="B1228" s="51" t="s">
        <v>3601</v>
      </c>
      <c r="C1228" s="51">
        <v>3157</v>
      </c>
      <c r="D1228" s="51" t="s">
        <v>3602</v>
      </c>
      <c r="E1228" s="52">
        <v>2838.61</v>
      </c>
      <c r="F1228" s="52">
        <v>11069014.529299999</v>
      </c>
      <c r="G1228" s="52">
        <v>12029445.125855053</v>
      </c>
      <c r="H1228" s="53">
        <v>-7.9839974870560493E-2</v>
      </c>
      <c r="I1228" s="52">
        <v>-960430.59655505419</v>
      </c>
      <c r="J1228" s="52">
        <v>3899.4488602872525</v>
      </c>
      <c r="K1228" s="52">
        <v>4237.794246428728</v>
      </c>
      <c r="L1228" s="52">
        <v>3837.47</v>
      </c>
      <c r="M1228" s="51" t="s">
        <v>6521</v>
      </c>
      <c r="N1228" s="54" t="s">
        <v>6522</v>
      </c>
    </row>
    <row r="1229" spans="1:14" s="51" customFormat="1" ht="16.5" customHeight="1" x14ac:dyDescent="0.25">
      <c r="A1229" s="51" t="s">
        <v>3603</v>
      </c>
      <c r="B1229" s="51" t="s">
        <v>3604</v>
      </c>
      <c r="C1229" s="51">
        <v>3158</v>
      </c>
      <c r="D1229" s="51" t="s">
        <v>3605</v>
      </c>
      <c r="E1229" s="52">
        <v>311.24</v>
      </c>
      <c r="F1229" s="52">
        <v>2071685.6774000006</v>
      </c>
      <c r="G1229" s="52">
        <v>2161841.0666529783</v>
      </c>
      <c r="H1229" s="53">
        <v>-4.1703060712302342E-2</v>
      </c>
      <c r="I1229" s="52">
        <v>-90155.389252977679</v>
      </c>
      <c r="J1229" s="52">
        <v>6656.2320954890138</v>
      </c>
      <c r="K1229" s="52">
        <v>6945.897271086551</v>
      </c>
      <c r="L1229" s="52">
        <v>6474.52</v>
      </c>
      <c r="M1229" s="51" t="s">
        <v>6525</v>
      </c>
      <c r="N1229" s="54" t="s">
        <v>6526</v>
      </c>
    </row>
    <row r="1230" spans="1:14" s="51" customFormat="1" ht="16.5" customHeight="1" x14ac:dyDescent="0.25">
      <c r="A1230" s="51" t="s">
        <v>3639</v>
      </c>
      <c r="B1230" s="51" t="s">
        <v>3640</v>
      </c>
      <c r="C1230" s="51">
        <v>3173</v>
      </c>
      <c r="D1230" s="51" t="s">
        <v>3641</v>
      </c>
      <c r="E1230" s="52">
        <v>9115.8700000000008</v>
      </c>
      <c r="F1230" s="52">
        <v>5763326.4900999991</v>
      </c>
      <c r="G1230" s="52">
        <v>6055681.8094051462</v>
      </c>
      <c r="H1230" s="53">
        <v>-4.8277853511240809E-2</v>
      </c>
      <c r="I1230" s="52">
        <v>-292355.31930514704</v>
      </c>
      <c r="J1230" s="52">
        <v>632.2299999999999</v>
      </c>
      <c r="K1230" s="52">
        <v>664.30102770280246</v>
      </c>
      <c r="L1230" s="52">
        <v>632.23</v>
      </c>
      <c r="M1230" s="51" t="s">
        <v>6521</v>
      </c>
      <c r="N1230" s="54" t="s">
        <v>6522</v>
      </c>
    </row>
    <row r="1231" spans="1:14" s="51" customFormat="1" ht="16.5" customHeight="1" x14ac:dyDescent="0.25">
      <c r="A1231" s="51" t="s">
        <v>3606</v>
      </c>
      <c r="B1231" s="51" t="s">
        <v>3607</v>
      </c>
      <c r="C1231" s="51">
        <v>3159</v>
      </c>
      <c r="D1231" s="51" t="s">
        <v>3608</v>
      </c>
      <c r="E1231" s="52">
        <v>406.29999999999995</v>
      </c>
      <c r="F1231" s="52">
        <v>545656.55819999997</v>
      </c>
      <c r="G1231" s="52">
        <v>647431.26940983708</v>
      </c>
      <c r="H1231" s="53">
        <v>-0.15719770733750527</v>
      </c>
      <c r="I1231" s="52">
        <v>-101774.71120983711</v>
      </c>
      <c r="J1231" s="52">
        <v>1342.9893138075315</v>
      </c>
      <c r="K1231" s="52">
        <v>1593.4808501349671</v>
      </c>
      <c r="L1231" s="52">
        <v>1302.99</v>
      </c>
      <c r="M1231" s="51" t="s">
        <v>6521</v>
      </c>
      <c r="N1231" s="54" t="s">
        <v>6522</v>
      </c>
    </row>
    <row r="1232" spans="1:14" s="51" customFormat="1" ht="16.5" customHeight="1" x14ac:dyDescent="0.25">
      <c r="A1232" s="51" t="s">
        <v>3642</v>
      </c>
      <c r="B1232" s="51" t="s">
        <v>3643</v>
      </c>
      <c r="C1232" s="51">
        <v>3174</v>
      </c>
      <c r="D1232" s="51" t="s">
        <v>3644</v>
      </c>
      <c r="E1232" s="52">
        <v>1889.28</v>
      </c>
      <c r="F1232" s="52">
        <v>1295838.2592000002</v>
      </c>
      <c r="G1232" s="52">
        <v>1216948.2702047143</v>
      </c>
      <c r="H1232" s="53">
        <v>6.4826082526922235E-2</v>
      </c>
      <c r="I1232" s="52">
        <v>78889.988995285938</v>
      </c>
      <c r="J1232" s="52">
        <v>685.8900000000001</v>
      </c>
      <c r="K1232" s="52">
        <v>644.13335778958879</v>
      </c>
      <c r="L1232" s="52">
        <v>685.89</v>
      </c>
      <c r="M1232" s="51" t="s">
        <v>6521</v>
      </c>
      <c r="N1232" s="54" t="s">
        <v>6522</v>
      </c>
    </row>
    <row r="1233" spans="1:14" s="51" customFormat="1" ht="16.5" customHeight="1" x14ac:dyDescent="0.25">
      <c r="A1233" s="51" t="s">
        <v>3645</v>
      </c>
      <c r="B1233" s="51" t="s">
        <v>3646</v>
      </c>
      <c r="C1233" s="51">
        <v>3314</v>
      </c>
      <c r="D1233" s="51" t="s">
        <v>3647</v>
      </c>
      <c r="E1233" s="52">
        <v>481.44000000000005</v>
      </c>
      <c r="F1233" s="52">
        <v>1354309.7248</v>
      </c>
      <c r="G1233" s="52">
        <v>1891937.3800003144</v>
      </c>
      <c r="H1233" s="53">
        <v>-0.28416778529965148</v>
      </c>
      <c r="I1233" s="52">
        <v>-537627.65520031448</v>
      </c>
      <c r="J1233" s="52">
        <v>2813.0394749086072</v>
      </c>
      <c r="K1233" s="52">
        <v>3929.7469674316931</v>
      </c>
      <c r="L1233" s="52">
        <v>2764.01</v>
      </c>
      <c r="M1233" s="51" t="s">
        <v>6521</v>
      </c>
      <c r="N1233" s="54" t="s">
        <v>6522</v>
      </c>
    </row>
    <row r="1234" spans="1:14" s="51" customFormat="1" ht="16.5" customHeight="1" x14ac:dyDescent="0.25">
      <c r="A1234" s="51" t="s">
        <v>3648</v>
      </c>
      <c r="B1234" s="51" t="s">
        <v>3649</v>
      </c>
      <c r="C1234" s="51">
        <v>3315</v>
      </c>
      <c r="D1234" s="51" t="s">
        <v>3650</v>
      </c>
      <c r="E1234" s="52">
        <v>901.41</v>
      </c>
      <c r="F1234" s="52">
        <v>5508533.4582000012</v>
      </c>
      <c r="G1234" s="52">
        <v>5705022.0916221235</v>
      </c>
      <c r="H1234" s="53">
        <v>-3.4441344882900182E-2</v>
      </c>
      <c r="I1234" s="52">
        <v>-196488.63342212234</v>
      </c>
      <c r="J1234" s="52">
        <v>6111.0188018770605</v>
      </c>
      <c r="K1234" s="52">
        <v>6328.9980049279729</v>
      </c>
      <c r="L1234" s="52">
        <v>7440.5</v>
      </c>
      <c r="M1234" s="51" t="s">
        <v>6521</v>
      </c>
      <c r="N1234" s="54" t="s">
        <v>6527</v>
      </c>
    </row>
    <row r="1235" spans="1:14" s="51" customFormat="1" ht="16.5" customHeight="1" x14ac:dyDescent="0.25">
      <c r="A1235" s="51" t="s">
        <v>3651</v>
      </c>
      <c r="B1235" s="51" t="s">
        <v>3652</v>
      </c>
      <c r="C1235" s="51">
        <v>3316</v>
      </c>
      <c r="D1235" s="51" t="s">
        <v>3653</v>
      </c>
      <c r="E1235" s="52">
        <v>1613.8600000000001</v>
      </c>
      <c r="F1235" s="52">
        <v>14656869.426899999</v>
      </c>
      <c r="G1235" s="52">
        <v>14742713.936463622</v>
      </c>
      <c r="H1235" s="53">
        <v>-5.8228430622465632E-3</v>
      </c>
      <c r="I1235" s="52">
        <v>-85844.509563622996</v>
      </c>
      <c r="J1235" s="52">
        <v>9081.8716783983728</v>
      </c>
      <c r="K1235" s="52">
        <v>9135.0637208082626</v>
      </c>
      <c r="L1235" s="52">
        <v>9693.2099999999991</v>
      </c>
      <c r="M1235" s="51" t="s">
        <v>6521</v>
      </c>
      <c r="N1235" s="54" t="s">
        <v>6527</v>
      </c>
    </row>
    <row r="1236" spans="1:14" s="51" customFormat="1" ht="16.5" customHeight="1" x14ac:dyDescent="0.25">
      <c r="A1236" s="51" t="s">
        <v>3654</v>
      </c>
      <c r="B1236" s="51" t="s">
        <v>3655</v>
      </c>
      <c r="C1236" s="51">
        <v>3317</v>
      </c>
      <c r="D1236" s="51" t="s">
        <v>3656</v>
      </c>
      <c r="E1236" s="52">
        <v>832.81999999999994</v>
      </c>
      <c r="F1236" s="52">
        <v>14947729.103699999</v>
      </c>
      <c r="G1236" s="52">
        <v>13142553.599584324</v>
      </c>
      <c r="H1236" s="53">
        <v>0.13735348236835576</v>
      </c>
      <c r="I1236" s="52">
        <v>1805175.5041156746</v>
      </c>
      <c r="J1236" s="52">
        <v>17948.331096395381</v>
      </c>
      <c r="K1236" s="52">
        <v>15780.785283235664</v>
      </c>
      <c r="L1236" s="52">
        <v>18205.53</v>
      </c>
      <c r="M1236" s="51" t="s">
        <v>6524</v>
      </c>
      <c r="N1236" s="54" t="s">
        <v>6522</v>
      </c>
    </row>
    <row r="1237" spans="1:14" s="51" customFormat="1" ht="16.5" customHeight="1" x14ac:dyDescent="0.25">
      <c r="A1237" s="51" t="s">
        <v>3657</v>
      </c>
      <c r="B1237" s="51" t="s">
        <v>3658</v>
      </c>
      <c r="C1237" s="51">
        <v>3318</v>
      </c>
      <c r="D1237" s="51" t="s">
        <v>3659</v>
      </c>
      <c r="E1237" s="52">
        <v>691.1</v>
      </c>
      <c r="F1237" s="52">
        <v>1910207.3110000002</v>
      </c>
      <c r="G1237" s="52">
        <v>923041.10750391358</v>
      </c>
      <c r="H1237" s="53">
        <v>1.0694715495018201</v>
      </c>
      <c r="I1237" s="52">
        <v>987166.20349608664</v>
      </c>
      <c r="J1237" s="52">
        <v>2764.01</v>
      </c>
      <c r="K1237" s="52">
        <v>1335.6114997886175</v>
      </c>
      <c r="L1237" s="52">
        <v>2764.01</v>
      </c>
      <c r="M1237" s="51" t="s">
        <v>6525</v>
      </c>
      <c r="N1237" s="54" t="s">
        <v>6527</v>
      </c>
    </row>
    <row r="1238" spans="1:14" s="51" customFormat="1" ht="16.5" customHeight="1" x14ac:dyDescent="0.25">
      <c r="A1238" s="51" t="s">
        <v>3660</v>
      </c>
      <c r="B1238" s="51" t="s">
        <v>3661</v>
      </c>
      <c r="C1238" s="51">
        <v>3319</v>
      </c>
      <c r="D1238" s="51" t="s">
        <v>3662</v>
      </c>
      <c r="E1238" s="52">
        <v>10645.169999999998</v>
      </c>
      <c r="F1238" s="52">
        <v>16849820.771899998</v>
      </c>
      <c r="G1238" s="52">
        <v>24612544.985714067</v>
      </c>
      <c r="H1238" s="53">
        <v>-0.31539705537642737</v>
      </c>
      <c r="I1238" s="52">
        <v>-7762724.2138140686</v>
      </c>
      <c r="J1238" s="52">
        <v>1582.8606562318873</v>
      </c>
      <c r="K1238" s="52">
        <v>2312.0856675575938</v>
      </c>
      <c r="L1238" s="52">
        <v>1555.66</v>
      </c>
      <c r="M1238" s="51" t="s">
        <v>6523</v>
      </c>
      <c r="N1238" s="54" t="s">
        <v>6522</v>
      </c>
    </row>
    <row r="1239" spans="1:14" s="51" customFormat="1" ht="16.5" customHeight="1" x14ac:dyDescent="0.25">
      <c r="A1239" s="51" t="s">
        <v>3663</v>
      </c>
      <c r="B1239" s="51" t="s">
        <v>3664</v>
      </c>
      <c r="C1239" s="51">
        <v>3320</v>
      </c>
      <c r="D1239" s="51" t="s">
        <v>3665</v>
      </c>
      <c r="E1239" s="52">
        <v>1359.6299999999999</v>
      </c>
      <c r="F1239" s="52">
        <v>7379178.2484000009</v>
      </c>
      <c r="G1239" s="52">
        <v>7388806.0713979965</v>
      </c>
      <c r="H1239" s="53">
        <v>-1.3030282436651275E-3</v>
      </c>
      <c r="I1239" s="52">
        <v>-9627.8229979956523</v>
      </c>
      <c r="J1239" s="52">
        <v>5427.3429156461698</v>
      </c>
      <c r="K1239" s="52">
        <v>5434.4241237674933</v>
      </c>
      <c r="L1239" s="52">
        <v>5346.18</v>
      </c>
      <c r="M1239" s="51" t="s">
        <v>6521</v>
      </c>
      <c r="N1239" s="54" t="s">
        <v>6522</v>
      </c>
    </row>
    <row r="1240" spans="1:14" s="51" customFormat="1" ht="16.5" customHeight="1" x14ac:dyDescent="0.25">
      <c r="A1240" s="51" t="s">
        <v>3666</v>
      </c>
      <c r="B1240" s="51" t="s">
        <v>3667</v>
      </c>
      <c r="C1240" s="51">
        <v>3321</v>
      </c>
      <c r="D1240" s="51" t="s">
        <v>3668</v>
      </c>
      <c r="E1240" s="52">
        <v>795.13</v>
      </c>
      <c r="F1240" s="52">
        <v>8012174.2236000001</v>
      </c>
      <c r="G1240" s="52">
        <v>8086300.9584449157</v>
      </c>
      <c r="H1240" s="53">
        <v>-9.1669522598588626E-3</v>
      </c>
      <c r="I1240" s="52">
        <v>-74126.734844915569</v>
      </c>
      <c r="J1240" s="52">
        <v>10076.558831386063</v>
      </c>
      <c r="K1240" s="52">
        <v>10169.784762799687</v>
      </c>
      <c r="L1240" s="52">
        <v>10876.95</v>
      </c>
      <c r="M1240" s="51" t="s">
        <v>6521</v>
      </c>
      <c r="N1240" s="54" t="s">
        <v>6522</v>
      </c>
    </row>
    <row r="1241" spans="1:14" s="51" customFormat="1" ht="16.5" customHeight="1" x14ac:dyDescent="0.25">
      <c r="A1241" s="51" t="s">
        <v>3669</v>
      </c>
      <c r="B1241" s="51" t="s">
        <v>3670</v>
      </c>
      <c r="C1241" s="51">
        <v>3322</v>
      </c>
      <c r="D1241" s="51" t="s">
        <v>3671</v>
      </c>
      <c r="E1241" s="52">
        <v>266.31</v>
      </c>
      <c r="F1241" s="52">
        <v>3875128.9238999998</v>
      </c>
      <c r="G1241" s="52">
        <v>4017583.660287241</v>
      </c>
      <c r="H1241" s="53">
        <v>-3.5457814555392764E-2</v>
      </c>
      <c r="I1241" s="52">
        <v>-142454.73638724117</v>
      </c>
      <c r="J1241" s="52">
        <v>14551.195688858848</v>
      </c>
      <c r="K1241" s="52">
        <v>15086.116406771211</v>
      </c>
      <c r="L1241" s="52">
        <v>15661.65</v>
      </c>
      <c r="M1241" s="51" t="s">
        <v>6524</v>
      </c>
      <c r="N1241" s="54" t="s">
        <v>6526</v>
      </c>
    </row>
    <row r="1242" spans="1:14" s="51" customFormat="1" ht="16.5" customHeight="1" x14ac:dyDescent="0.25">
      <c r="A1242" s="51" t="s">
        <v>3672</v>
      </c>
      <c r="B1242" s="51" t="s">
        <v>3673</v>
      </c>
      <c r="C1242" s="51">
        <v>3323</v>
      </c>
      <c r="D1242" s="51" t="s">
        <v>3674</v>
      </c>
      <c r="E1242" s="52">
        <v>17427.63</v>
      </c>
      <c r="F1242" s="52">
        <v>27111466.885800008</v>
      </c>
      <c r="G1242" s="52">
        <v>21471378.194841497</v>
      </c>
      <c r="H1242" s="53">
        <v>0.26267939765103399</v>
      </c>
      <c r="I1242" s="52">
        <v>5640088.6909585111</v>
      </c>
      <c r="J1242" s="52">
        <v>1555.6600000000003</v>
      </c>
      <c r="K1242" s="52">
        <v>1232.0308725191833</v>
      </c>
      <c r="L1242" s="52">
        <v>1555.66</v>
      </c>
      <c r="M1242" s="51" t="s">
        <v>6523</v>
      </c>
      <c r="N1242" s="54" t="s">
        <v>6522</v>
      </c>
    </row>
    <row r="1243" spans="1:14" s="51" customFormat="1" ht="16.5" customHeight="1" x14ac:dyDescent="0.25">
      <c r="A1243" s="51" t="s">
        <v>3675</v>
      </c>
      <c r="B1243" s="51" t="s">
        <v>3676</v>
      </c>
      <c r="C1243" s="51">
        <v>3324</v>
      </c>
      <c r="D1243" s="51" t="s">
        <v>3677</v>
      </c>
      <c r="E1243" s="52">
        <v>7475.9099999999989</v>
      </c>
      <c r="F1243" s="52">
        <v>29038281.548999999</v>
      </c>
      <c r="G1243" s="52">
        <v>27257298.571849555</v>
      </c>
      <c r="H1243" s="53">
        <v>6.5339673058788961E-2</v>
      </c>
      <c r="I1243" s="52">
        <v>1780982.9771504439</v>
      </c>
      <c r="J1243" s="52">
        <v>3884.2470748042715</v>
      </c>
      <c r="K1243" s="52">
        <v>3646.0174844065214</v>
      </c>
      <c r="L1243" s="52">
        <v>3883.27</v>
      </c>
      <c r="M1243" s="51" t="s">
        <v>6524</v>
      </c>
      <c r="N1243" s="54" t="s">
        <v>6522</v>
      </c>
    </row>
    <row r="1244" spans="1:14" s="51" customFormat="1" ht="16.5" customHeight="1" x14ac:dyDescent="0.25">
      <c r="A1244" s="51" t="s">
        <v>3678</v>
      </c>
      <c r="B1244" s="51" t="s">
        <v>3679</v>
      </c>
      <c r="C1244" s="51">
        <v>3325</v>
      </c>
      <c r="D1244" s="51" t="s">
        <v>3680</v>
      </c>
      <c r="E1244" s="52">
        <v>2625.7500000000005</v>
      </c>
      <c r="F1244" s="52">
        <v>12270672.646200001</v>
      </c>
      <c r="G1244" s="52">
        <v>11540322.441095661</v>
      </c>
      <c r="H1244" s="53">
        <v>6.3286810990958564E-2</v>
      </c>
      <c r="I1244" s="52">
        <v>730350.20510433987</v>
      </c>
      <c r="J1244" s="52">
        <v>4673.2067585261348</v>
      </c>
      <c r="K1244" s="52">
        <v>4395.0575801563973</v>
      </c>
      <c r="L1244" s="52">
        <v>4764.82</v>
      </c>
      <c r="M1244" s="51" t="s">
        <v>6521</v>
      </c>
      <c r="N1244" s="54" t="s">
        <v>6522</v>
      </c>
    </row>
    <row r="1245" spans="1:14" s="51" customFormat="1" ht="16.5" customHeight="1" x14ac:dyDescent="0.25">
      <c r="A1245" s="51" t="s">
        <v>3681</v>
      </c>
      <c r="B1245" s="51" t="s">
        <v>3682</v>
      </c>
      <c r="C1245" s="51">
        <v>3326</v>
      </c>
      <c r="D1245" s="51" t="s">
        <v>3683</v>
      </c>
      <c r="E1245" s="52">
        <v>339.01</v>
      </c>
      <c r="F1245" s="52">
        <v>2705422.7142999996</v>
      </c>
      <c r="G1245" s="52">
        <v>2060793.0496767974</v>
      </c>
      <c r="H1245" s="53">
        <v>0.31280659876269579</v>
      </c>
      <c r="I1245" s="52">
        <v>644629.66462320229</v>
      </c>
      <c r="J1245" s="52">
        <v>7980.3625683608143</v>
      </c>
      <c r="K1245" s="52">
        <v>6078.8562274764681</v>
      </c>
      <c r="L1245" s="52">
        <v>7805.95</v>
      </c>
      <c r="M1245" s="51" t="s">
        <v>6524</v>
      </c>
      <c r="N1245" s="54" t="s">
        <v>6522</v>
      </c>
    </row>
    <row r="1246" spans="1:14" s="51" customFormat="1" ht="16.5" customHeight="1" x14ac:dyDescent="0.25">
      <c r="A1246" s="51" t="s">
        <v>3684</v>
      </c>
      <c r="B1246" s="51" t="s">
        <v>3685</v>
      </c>
      <c r="C1246" s="51">
        <v>3328</v>
      </c>
      <c r="D1246" s="51" t="s">
        <v>3686</v>
      </c>
      <c r="E1246" s="52">
        <v>11114.18</v>
      </c>
      <c r="F1246" s="52">
        <v>23483762.596600004</v>
      </c>
      <c r="G1246" s="52">
        <v>27514612.373600151</v>
      </c>
      <c r="H1246" s="53">
        <v>-0.14649851221846344</v>
      </c>
      <c r="I1246" s="52">
        <v>-4030849.7770001478</v>
      </c>
      <c r="J1246" s="52">
        <v>2112.9550355131914</v>
      </c>
      <c r="K1246" s="52">
        <v>2475.6313442467326</v>
      </c>
      <c r="L1246" s="52">
        <v>2106.06</v>
      </c>
      <c r="M1246" s="51" t="s">
        <v>6525</v>
      </c>
      <c r="N1246" s="54" t="s">
        <v>6522</v>
      </c>
    </row>
    <row r="1247" spans="1:14" s="51" customFormat="1" ht="16.5" customHeight="1" x14ac:dyDescent="0.25">
      <c r="A1247" s="51" t="s">
        <v>3687</v>
      </c>
      <c r="B1247" s="51" t="s">
        <v>3688</v>
      </c>
      <c r="C1247" s="51">
        <v>3329</v>
      </c>
      <c r="D1247" s="51" t="s">
        <v>3689</v>
      </c>
      <c r="E1247" s="52">
        <v>1295.8899999999999</v>
      </c>
      <c r="F1247" s="52">
        <v>4913038.3046000004</v>
      </c>
      <c r="G1247" s="52">
        <v>4679897.7359881075</v>
      </c>
      <c r="H1247" s="53">
        <v>4.9817449389771395E-2</v>
      </c>
      <c r="I1247" s="52">
        <v>233140.56861189287</v>
      </c>
      <c r="J1247" s="52">
        <v>3791.2464056362815</v>
      </c>
      <c r="K1247" s="52">
        <v>3611.3387216415808</v>
      </c>
      <c r="L1247" s="52">
        <v>3779.51</v>
      </c>
      <c r="M1247" s="51" t="s">
        <v>6525</v>
      </c>
      <c r="N1247" s="54" t="s">
        <v>6522</v>
      </c>
    </row>
    <row r="1248" spans="1:14" s="51" customFormat="1" ht="16.5" customHeight="1" x14ac:dyDescent="0.25">
      <c r="A1248" s="51" t="s">
        <v>3690</v>
      </c>
      <c r="B1248" s="51" t="s">
        <v>3691</v>
      </c>
      <c r="C1248" s="51">
        <v>3330</v>
      </c>
      <c r="D1248" s="51" t="s">
        <v>3692</v>
      </c>
      <c r="E1248" s="52">
        <v>219.86</v>
      </c>
      <c r="F1248" s="52">
        <v>1314891.0188</v>
      </c>
      <c r="G1248" s="52">
        <v>1039797.0207795072</v>
      </c>
      <c r="H1248" s="53">
        <v>0.26456509542051032</v>
      </c>
      <c r="I1248" s="52">
        <v>275093.99802049273</v>
      </c>
      <c r="J1248" s="52">
        <v>5980.5831838442637</v>
      </c>
      <c r="K1248" s="52">
        <v>4729.3596869803841</v>
      </c>
      <c r="L1248" s="52">
        <v>5901.58</v>
      </c>
      <c r="M1248" s="51" t="s">
        <v>6525</v>
      </c>
      <c r="N1248" s="54" t="s">
        <v>6526</v>
      </c>
    </row>
    <row r="1249" spans="1:14" s="51" customFormat="1" ht="16.5" customHeight="1" x14ac:dyDescent="0.25">
      <c r="A1249" s="51" t="s">
        <v>3693</v>
      </c>
      <c r="B1249" s="51" t="s">
        <v>3694</v>
      </c>
      <c r="C1249" s="51">
        <v>3332</v>
      </c>
      <c r="D1249" s="51" t="s">
        <v>3695</v>
      </c>
      <c r="E1249" s="52">
        <v>6426.3099999999995</v>
      </c>
      <c r="F1249" s="52">
        <v>13534194.438599998</v>
      </c>
      <c r="G1249" s="52">
        <v>9313199.2830270212</v>
      </c>
      <c r="H1249" s="53">
        <v>0.45322719156945257</v>
      </c>
      <c r="I1249" s="52">
        <v>4220995.1555729769</v>
      </c>
      <c r="J1249" s="52">
        <v>2106.06</v>
      </c>
      <c r="K1249" s="52">
        <v>1449.2296952725626</v>
      </c>
      <c r="L1249" s="52">
        <v>2106.06</v>
      </c>
      <c r="M1249" s="51" t="s">
        <v>6525</v>
      </c>
      <c r="N1249" s="54" t="s">
        <v>6526</v>
      </c>
    </row>
    <row r="1250" spans="1:14" s="51" customFormat="1" ht="16.5" customHeight="1" x14ac:dyDescent="0.25">
      <c r="A1250" s="51" t="s">
        <v>3696</v>
      </c>
      <c r="B1250" s="51" t="s">
        <v>3697</v>
      </c>
      <c r="C1250" s="51">
        <v>3333</v>
      </c>
      <c r="D1250" s="51" t="s">
        <v>3698</v>
      </c>
      <c r="E1250" s="52">
        <v>10074.030000000001</v>
      </c>
      <c r="F1250" s="52">
        <v>25322943.6118</v>
      </c>
      <c r="G1250" s="52">
        <v>29459162.269424841</v>
      </c>
      <c r="H1250" s="53">
        <v>-0.14040516901995381</v>
      </c>
      <c r="I1250" s="52">
        <v>-4136218.6576248407</v>
      </c>
      <c r="J1250" s="52">
        <v>2513.6855470750038</v>
      </c>
      <c r="K1250" s="52">
        <v>2924.2678718869051</v>
      </c>
      <c r="L1250" s="52">
        <v>2512.94</v>
      </c>
      <c r="M1250" s="51" t="s">
        <v>6524</v>
      </c>
      <c r="N1250" s="54" t="s">
        <v>6522</v>
      </c>
    </row>
    <row r="1251" spans="1:14" s="51" customFormat="1" ht="16.5" customHeight="1" x14ac:dyDescent="0.25">
      <c r="A1251" s="51" t="s">
        <v>3699</v>
      </c>
      <c r="B1251" s="51" t="s">
        <v>3700</v>
      </c>
      <c r="C1251" s="51">
        <v>3334</v>
      </c>
      <c r="D1251" s="51" t="s">
        <v>3701</v>
      </c>
      <c r="E1251" s="52">
        <v>773.96</v>
      </c>
      <c r="F1251" s="52">
        <v>2451624.0238000001</v>
      </c>
      <c r="G1251" s="52">
        <v>2692577.4801624189</v>
      </c>
      <c r="H1251" s="53">
        <v>-8.9488030757757131E-2</v>
      </c>
      <c r="I1251" s="52">
        <v>-240953.45636241883</v>
      </c>
      <c r="J1251" s="52">
        <v>3167.6366011163368</v>
      </c>
      <c r="K1251" s="52">
        <v>3478.9620654328633</v>
      </c>
      <c r="L1251" s="52">
        <v>3155.06</v>
      </c>
      <c r="M1251" s="51" t="s">
        <v>6524</v>
      </c>
      <c r="N1251" s="54" t="s">
        <v>6526</v>
      </c>
    </row>
    <row r="1252" spans="1:14" s="51" customFormat="1" ht="16.5" customHeight="1" x14ac:dyDescent="0.25">
      <c r="A1252" s="51" t="s">
        <v>3702</v>
      </c>
      <c r="B1252" s="51" t="s">
        <v>3703</v>
      </c>
      <c r="C1252" s="51">
        <v>3337</v>
      </c>
      <c r="D1252" s="51" t="s">
        <v>3704</v>
      </c>
      <c r="E1252" s="52">
        <v>7213.7</v>
      </c>
      <c r="F1252" s="52">
        <v>9168107.7410000004</v>
      </c>
      <c r="G1252" s="52">
        <v>11257689.334123671</v>
      </c>
      <c r="H1252" s="53">
        <v>-0.18561371975240504</v>
      </c>
      <c r="I1252" s="52">
        <v>-2089581.5931236707</v>
      </c>
      <c r="J1252" s="52">
        <v>1270.93</v>
      </c>
      <c r="K1252" s="52">
        <v>1560.5984909441302</v>
      </c>
      <c r="L1252" s="52">
        <v>1270.93</v>
      </c>
      <c r="M1252" s="51" t="s">
        <v>6523</v>
      </c>
      <c r="N1252" s="54" t="s">
        <v>6522</v>
      </c>
    </row>
    <row r="1253" spans="1:14" s="51" customFormat="1" ht="16.5" customHeight="1" x14ac:dyDescent="0.25">
      <c r="A1253" s="51" t="s">
        <v>3705</v>
      </c>
      <c r="B1253" s="51" t="s">
        <v>3706</v>
      </c>
      <c r="C1253" s="51">
        <v>3338</v>
      </c>
      <c r="D1253" s="51" t="s">
        <v>3707</v>
      </c>
      <c r="E1253" s="52">
        <v>1329.22</v>
      </c>
      <c r="F1253" s="52">
        <v>1649324.0177000002</v>
      </c>
      <c r="G1253" s="52">
        <v>2007200.4002930711</v>
      </c>
      <c r="H1253" s="53">
        <v>-0.17829628897085581</v>
      </c>
      <c r="I1253" s="52">
        <v>-357876.38259307086</v>
      </c>
      <c r="J1253" s="52">
        <v>1240.8209458930803</v>
      </c>
      <c r="K1253" s="52">
        <v>1510.058831715646</v>
      </c>
      <c r="L1253" s="52">
        <v>1234.4000000000001</v>
      </c>
      <c r="M1253" s="51" t="s">
        <v>6521</v>
      </c>
      <c r="N1253" s="54" t="s">
        <v>6522</v>
      </c>
    </row>
    <row r="1254" spans="1:14" s="51" customFormat="1" ht="16.5" customHeight="1" x14ac:dyDescent="0.25">
      <c r="A1254" s="51" t="s">
        <v>3708</v>
      </c>
      <c r="B1254" s="51" t="s">
        <v>3709</v>
      </c>
      <c r="C1254" s="51">
        <v>3342</v>
      </c>
      <c r="D1254" s="51" t="s">
        <v>3710</v>
      </c>
      <c r="E1254" s="52">
        <v>3765.3199999999997</v>
      </c>
      <c r="F1254" s="52">
        <v>4647911.0079999994</v>
      </c>
      <c r="G1254" s="52">
        <v>4400857.9938945686</v>
      </c>
      <c r="H1254" s="53">
        <v>5.6137465568799172E-2</v>
      </c>
      <c r="I1254" s="52">
        <v>247053.0141054308</v>
      </c>
      <c r="J1254" s="52">
        <v>1234.3999999999999</v>
      </c>
      <c r="K1254" s="52">
        <v>1168.7872462087071</v>
      </c>
      <c r="L1254" s="52">
        <v>1234.4000000000001</v>
      </c>
      <c r="M1254" s="51" t="s">
        <v>6521</v>
      </c>
      <c r="N1254" s="54" t="s">
        <v>6522</v>
      </c>
    </row>
    <row r="1255" spans="1:14" s="51" customFormat="1" ht="16.5" customHeight="1" x14ac:dyDescent="0.25">
      <c r="A1255" s="51" t="s">
        <v>3711</v>
      </c>
      <c r="B1255" s="51" t="s">
        <v>3712</v>
      </c>
      <c r="C1255" s="51">
        <v>3343</v>
      </c>
      <c r="D1255" s="51" t="s">
        <v>3713</v>
      </c>
      <c r="E1255" s="52">
        <v>11316.08</v>
      </c>
      <c r="F1255" s="52">
        <v>13318728.1336</v>
      </c>
      <c r="G1255" s="52">
        <v>14299295.592921872</v>
      </c>
      <c r="H1255" s="53">
        <v>-6.8574528930449574E-2</v>
      </c>
      <c r="I1255" s="52">
        <v>-980567.4593218714</v>
      </c>
      <c r="J1255" s="52">
        <v>1176.9736634594312</v>
      </c>
      <c r="K1255" s="52">
        <v>1263.6262374357439</v>
      </c>
      <c r="L1255" s="52">
        <v>1172.97</v>
      </c>
      <c r="M1255" s="51" t="s">
        <v>6523</v>
      </c>
      <c r="N1255" s="54" t="s">
        <v>6522</v>
      </c>
    </row>
    <row r="1256" spans="1:14" s="51" customFormat="1" ht="16.5" customHeight="1" x14ac:dyDescent="0.25">
      <c r="A1256" s="51" t="s">
        <v>3714</v>
      </c>
      <c r="B1256" s="51" t="s">
        <v>3715</v>
      </c>
      <c r="C1256" s="51">
        <v>3344</v>
      </c>
      <c r="D1256" s="51" t="s">
        <v>3716</v>
      </c>
      <c r="E1256" s="52">
        <v>278.74</v>
      </c>
      <c r="F1256" s="52">
        <v>751448.83100000012</v>
      </c>
      <c r="G1256" s="52">
        <v>926037.31039016438</v>
      </c>
      <c r="H1256" s="53">
        <v>-0.18853287813706499</v>
      </c>
      <c r="I1256" s="52">
        <v>-174588.47939016426</v>
      </c>
      <c r="J1256" s="52">
        <v>2695.8772727272731</v>
      </c>
      <c r="K1256" s="52">
        <v>3322.2261261037684</v>
      </c>
      <c r="L1256" s="52">
        <v>2684.27</v>
      </c>
      <c r="M1256" s="51" t="s">
        <v>6525</v>
      </c>
      <c r="N1256" s="54" t="s">
        <v>6522</v>
      </c>
    </row>
    <row r="1257" spans="1:14" s="51" customFormat="1" ht="16.5" customHeight="1" x14ac:dyDescent="0.25">
      <c r="A1257" s="51" t="s">
        <v>3717</v>
      </c>
      <c r="B1257" s="51" t="s">
        <v>3718</v>
      </c>
      <c r="C1257" s="51">
        <v>3347</v>
      </c>
      <c r="D1257" s="51" t="s">
        <v>3719</v>
      </c>
      <c r="E1257" s="52">
        <v>9236.01</v>
      </c>
      <c r="F1257" s="52">
        <v>10833562.649700001</v>
      </c>
      <c r="G1257" s="52">
        <v>9742839.3953115456</v>
      </c>
      <c r="H1257" s="53">
        <v>0.11195127109591207</v>
      </c>
      <c r="I1257" s="52">
        <v>1090723.2543884553</v>
      </c>
      <c r="J1257" s="52">
        <v>1172.97</v>
      </c>
      <c r="K1257" s="52">
        <v>1054.8753623384498</v>
      </c>
      <c r="L1257" s="52">
        <v>1172.97</v>
      </c>
      <c r="M1257" s="51" t="s">
        <v>6523</v>
      </c>
      <c r="N1257" s="54" t="s">
        <v>6522</v>
      </c>
    </row>
    <row r="1258" spans="1:14" s="51" customFormat="1" ht="16.5" customHeight="1" x14ac:dyDescent="0.25">
      <c r="A1258" s="51" t="s">
        <v>3720</v>
      </c>
      <c r="B1258" s="51" t="s">
        <v>3721</v>
      </c>
      <c r="C1258" s="51">
        <v>3348</v>
      </c>
      <c r="D1258" s="51" t="s">
        <v>3722</v>
      </c>
      <c r="E1258" s="52">
        <v>4908.29</v>
      </c>
      <c r="F1258" s="52">
        <v>9155964.527900001</v>
      </c>
      <c r="G1258" s="52">
        <v>13671371.220607001</v>
      </c>
      <c r="H1258" s="53">
        <v>-0.33028191684978025</v>
      </c>
      <c r="I1258" s="52">
        <v>-4515406.6927070003</v>
      </c>
      <c r="J1258" s="52">
        <v>1865.4082232101202</v>
      </c>
      <c r="K1258" s="52">
        <v>2785.3633792231108</v>
      </c>
      <c r="L1258" s="52">
        <v>1846.03</v>
      </c>
      <c r="M1258" s="51" t="s">
        <v>6521</v>
      </c>
      <c r="N1258" s="54" t="s">
        <v>6527</v>
      </c>
    </row>
    <row r="1259" spans="1:14" s="51" customFormat="1" ht="16.5" customHeight="1" x14ac:dyDescent="0.25">
      <c r="A1259" s="51" t="s">
        <v>3723</v>
      </c>
      <c r="B1259" s="51" t="s">
        <v>3724</v>
      </c>
      <c r="C1259" s="51">
        <v>3349</v>
      </c>
      <c r="D1259" s="51" t="s">
        <v>3725</v>
      </c>
      <c r="E1259" s="52">
        <v>870.15</v>
      </c>
      <c r="F1259" s="52">
        <v>3617231.0537999999</v>
      </c>
      <c r="G1259" s="52">
        <v>3687565.3197577964</v>
      </c>
      <c r="H1259" s="53">
        <v>-1.9073361380461229E-2</v>
      </c>
      <c r="I1259" s="52">
        <v>-70334.265957796481</v>
      </c>
      <c r="J1259" s="52">
        <v>4157.0201158420959</v>
      </c>
      <c r="K1259" s="52">
        <v>4237.8501634865215</v>
      </c>
      <c r="L1259" s="52">
        <v>4130.8599999999997</v>
      </c>
      <c r="M1259" s="51" t="s">
        <v>6524</v>
      </c>
      <c r="N1259" s="54" t="s">
        <v>6522</v>
      </c>
    </row>
    <row r="1260" spans="1:14" s="51" customFormat="1" ht="16.5" customHeight="1" x14ac:dyDescent="0.25">
      <c r="A1260" s="51" t="s">
        <v>3726</v>
      </c>
      <c r="B1260" s="51" t="s">
        <v>3727</v>
      </c>
      <c r="C1260" s="51">
        <v>3350</v>
      </c>
      <c r="D1260" s="51" t="s">
        <v>3728</v>
      </c>
      <c r="E1260" s="52">
        <v>223.86000000000004</v>
      </c>
      <c r="F1260" s="52">
        <v>1880228.0579999997</v>
      </c>
      <c r="G1260" s="52">
        <v>1430054.3155568768</v>
      </c>
      <c r="H1260" s="53">
        <v>0.31479485607357582</v>
      </c>
      <c r="I1260" s="52">
        <v>450173.7424431229</v>
      </c>
      <c r="J1260" s="52">
        <v>8399.12471187349</v>
      </c>
      <c r="K1260" s="52">
        <v>6388.1636538768716</v>
      </c>
      <c r="L1260" s="52">
        <v>8178.04</v>
      </c>
      <c r="M1260" s="51" t="s">
        <v>6525</v>
      </c>
      <c r="N1260" s="54" t="s">
        <v>6522</v>
      </c>
    </row>
    <row r="1261" spans="1:14" s="51" customFormat="1" ht="16.5" customHeight="1" x14ac:dyDescent="0.25">
      <c r="A1261" s="51" t="s">
        <v>3729</v>
      </c>
      <c r="B1261" s="51" t="s">
        <v>3730</v>
      </c>
      <c r="C1261" s="51">
        <v>3352</v>
      </c>
      <c r="D1261" s="51" t="s">
        <v>3731</v>
      </c>
      <c r="E1261" s="52">
        <v>3646.8300000000004</v>
      </c>
      <c r="F1261" s="52">
        <v>6732157.5849000001</v>
      </c>
      <c r="G1261" s="52">
        <v>4334579.9829016076</v>
      </c>
      <c r="H1261" s="53">
        <v>0.55312801043145865</v>
      </c>
      <c r="I1261" s="52">
        <v>2397577.6019983925</v>
      </c>
      <c r="J1261" s="52">
        <v>1846.0299999999997</v>
      </c>
      <c r="K1261" s="52">
        <v>1188.5884406187311</v>
      </c>
      <c r="L1261" s="52">
        <v>1846.03</v>
      </c>
      <c r="M1261" s="51" t="s">
        <v>6523</v>
      </c>
      <c r="N1261" s="54" t="s">
        <v>6528</v>
      </c>
    </row>
    <row r="1262" spans="1:14" s="51" customFormat="1" ht="16.5" customHeight="1" x14ac:dyDescent="0.25">
      <c r="A1262" s="51" t="s">
        <v>3732</v>
      </c>
      <c r="B1262" s="51" t="s">
        <v>3733</v>
      </c>
      <c r="C1262" s="51">
        <v>3353</v>
      </c>
      <c r="D1262" s="51" t="s">
        <v>3734</v>
      </c>
      <c r="E1262" s="52">
        <v>18909.040000000005</v>
      </c>
      <c r="F1262" s="52">
        <v>20824829.972600002</v>
      </c>
      <c r="G1262" s="52">
        <v>30522139.412244268</v>
      </c>
      <c r="H1262" s="53">
        <v>-0.31771394883787507</v>
      </c>
      <c r="I1262" s="52">
        <v>-9697309.4396442659</v>
      </c>
      <c r="J1262" s="52">
        <v>1101.3160886327385</v>
      </c>
      <c r="K1262" s="52">
        <v>1614.1559493366274</v>
      </c>
      <c r="L1262" s="52">
        <v>1078.92</v>
      </c>
      <c r="M1262" s="51" t="s">
        <v>6521</v>
      </c>
      <c r="N1262" s="54" t="s">
        <v>6522</v>
      </c>
    </row>
    <row r="1263" spans="1:14" s="51" customFormat="1" ht="16.5" customHeight="1" x14ac:dyDescent="0.25">
      <c r="A1263" s="51" t="s">
        <v>3735</v>
      </c>
      <c r="B1263" s="51" t="s">
        <v>3736</v>
      </c>
      <c r="C1263" s="51">
        <v>3354</v>
      </c>
      <c r="D1263" s="51" t="s">
        <v>3737</v>
      </c>
      <c r="E1263" s="52">
        <v>3817.2</v>
      </c>
      <c r="F1263" s="52">
        <v>16248264.614400001</v>
      </c>
      <c r="G1263" s="52">
        <v>16240257.982473023</v>
      </c>
      <c r="H1263" s="53">
        <v>4.9301137553481311E-4</v>
      </c>
      <c r="I1263" s="52">
        <v>8006.631926978007</v>
      </c>
      <c r="J1263" s="52">
        <v>4256.5924275385105</v>
      </c>
      <c r="K1263" s="52">
        <v>4254.494913149173</v>
      </c>
      <c r="L1263" s="52">
        <v>4230.3</v>
      </c>
      <c r="M1263" s="51" t="s">
        <v>6521</v>
      </c>
      <c r="N1263" s="54" t="s">
        <v>6530</v>
      </c>
    </row>
    <row r="1264" spans="1:14" s="51" customFormat="1" ht="16.5" customHeight="1" x14ac:dyDescent="0.25">
      <c r="A1264" s="51" t="s">
        <v>3738</v>
      </c>
      <c r="B1264" s="51" t="s">
        <v>3739</v>
      </c>
      <c r="C1264" s="51">
        <v>3355</v>
      </c>
      <c r="D1264" s="51" t="s">
        <v>3740</v>
      </c>
      <c r="E1264" s="52">
        <v>2515.7599999999998</v>
      </c>
      <c r="F1264" s="52">
        <v>17837399.082400002</v>
      </c>
      <c r="G1264" s="52">
        <v>18187766.796961222</v>
      </c>
      <c r="H1264" s="53">
        <v>-1.9263921649784854E-2</v>
      </c>
      <c r="I1264" s="52">
        <v>-350367.71456122026</v>
      </c>
      <c r="J1264" s="52">
        <v>7090.2626174197867</v>
      </c>
      <c r="K1264" s="52">
        <v>7229.5317506285273</v>
      </c>
      <c r="L1264" s="52">
        <v>7266.3</v>
      </c>
      <c r="M1264" s="51" t="s">
        <v>6521</v>
      </c>
      <c r="N1264" s="54" t="s">
        <v>6530</v>
      </c>
    </row>
    <row r="1265" spans="1:14" s="51" customFormat="1" ht="16.5" customHeight="1" x14ac:dyDescent="0.25">
      <c r="A1265" s="51" t="s">
        <v>3741</v>
      </c>
      <c r="B1265" s="51" t="s">
        <v>3742</v>
      </c>
      <c r="C1265" s="51">
        <v>3356</v>
      </c>
      <c r="D1265" s="51" t="s">
        <v>3743</v>
      </c>
      <c r="E1265" s="52">
        <v>2532.5</v>
      </c>
      <c r="F1265" s="52">
        <v>26598536.0788</v>
      </c>
      <c r="G1265" s="52">
        <v>30090246.333167918</v>
      </c>
      <c r="H1265" s="53">
        <v>-0.116041265189613</v>
      </c>
      <c r="I1265" s="52">
        <v>-3491710.2543679178</v>
      </c>
      <c r="J1265" s="52">
        <v>10502.877030128331</v>
      </c>
      <c r="K1265" s="52">
        <v>11881.63724902978</v>
      </c>
      <c r="L1265" s="52">
        <v>10359.799999999999</v>
      </c>
      <c r="M1265" s="51" t="s">
        <v>6524</v>
      </c>
      <c r="N1265" s="54" t="s">
        <v>6526</v>
      </c>
    </row>
    <row r="1266" spans="1:14" s="51" customFormat="1" ht="16.5" customHeight="1" x14ac:dyDescent="0.25">
      <c r="A1266" s="51" t="s">
        <v>3744</v>
      </c>
      <c r="B1266" s="51" t="s">
        <v>3745</v>
      </c>
      <c r="C1266" s="51">
        <v>3357</v>
      </c>
      <c r="D1266" s="51" t="s">
        <v>3746</v>
      </c>
      <c r="E1266" s="52">
        <v>26089.7</v>
      </c>
      <c r="F1266" s="52">
        <v>28148699.124000005</v>
      </c>
      <c r="G1266" s="52">
        <v>21700946.037076421</v>
      </c>
      <c r="H1266" s="53">
        <v>0.29711852542776218</v>
      </c>
      <c r="I1266" s="52">
        <v>6447753.0869235843</v>
      </c>
      <c r="J1266" s="52">
        <v>1078.92</v>
      </c>
      <c r="K1266" s="52">
        <v>831.78212233473062</v>
      </c>
      <c r="L1266" s="52">
        <v>1078.92</v>
      </c>
      <c r="M1266" s="51" t="s">
        <v>6521</v>
      </c>
      <c r="N1266" s="54" t="s">
        <v>6522</v>
      </c>
    </row>
    <row r="1267" spans="1:14" s="51" customFormat="1" ht="16.5" customHeight="1" x14ac:dyDescent="0.25">
      <c r="A1267" s="51" t="s">
        <v>3747</v>
      </c>
      <c r="B1267" s="51" t="s">
        <v>3748</v>
      </c>
      <c r="C1267" s="51">
        <v>3358</v>
      </c>
      <c r="D1267" s="51" t="s">
        <v>3749</v>
      </c>
      <c r="E1267" s="52">
        <v>1189.42</v>
      </c>
      <c r="F1267" s="52">
        <v>6532656.1721999999</v>
      </c>
      <c r="G1267" s="52">
        <v>7152879.4575694753</v>
      </c>
      <c r="H1267" s="53">
        <v>-8.6709595631886294E-2</v>
      </c>
      <c r="I1267" s="52">
        <v>-620223.28536947537</v>
      </c>
      <c r="J1267" s="52">
        <v>5492.3039567184005</v>
      </c>
      <c r="K1267" s="52">
        <v>6013.7541470376109</v>
      </c>
      <c r="L1267" s="52">
        <v>5491.54</v>
      </c>
      <c r="M1267" s="51" t="s">
        <v>6524</v>
      </c>
      <c r="N1267" s="54" t="s">
        <v>6522</v>
      </c>
    </row>
    <row r="1268" spans="1:14" s="51" customFormat="1" ht="16.5" customHeight="1" x14ac:dyDescent="0.25">
      <c r="A1268" s="51" t="s">
        <v>3753</v>
      </c>
      <c r="B1268" s="51" t="s">
        <v>3748</v>
      </c>
      <c r="C1268" s="51">
        <v>3362</v>
      </c>
      <c r="D1268" s="51" t="s">
        <v>3749</v>
      </c>
      <c r="E1268" s="52">
        <v>456.24</v>
      </c>
      <c r="F1268" s="52">
        <v>3670896.1049000002</v>
      </c>
      <c r="G1268" s="52">
        <v>3029782.5929822936</v>
      </c>
      <c r="H1268" s="53">
        <v>0.21160380068282114</v>
      </c>
      <c r="I1268" s="52">
        <v>641113.51191770658</v>
      </c>
      <c r="J1268" s="52">
        <v>8045.976032132211</v>
      </c>
      <c r="K1268" s="52">
        <v>6640.7649328912275</v>
      </c>
      <c r="L1268" s="52">
        <v>8032.23</v>
      </c>
      <c r="M1268" s="51" t="s">
        <v>6523</v>
      </c>
      <c r="N1268" s="54" t="s">
        <v>6528</v>
      </c>
    </row>
    <row r="1269" spans="1:14" s="51" customFormat="1" ht="16.5" customHeight="1" x14ac:dyDescent="0.25">
      <c r="A1269" s="51" t="s">
        <v>3750</v>
      </c>
      <c r="B1269" s="51" t="s">
        <v>3751</v>
      </c>
      <c r="C1269" s="51">
        <v>3359</v>
      </c>
      <c r="D1269" s="51" t="s">
        <v>3752</v>
      </c>
      <c r="E1269" s="52">
        <v>322.27</v>
      </c>
      <c r="F1269" s="52">
        <v>2812582.6748000002</v>
      </c>
      <c r="G1269" s="52">
        <v>2387239.0462583471</v>
      </c>
      <c r="H1269" s="53">
        <v>0.17817387379295679</v>
      </c>
      <c r="I1269" s="52">
        <v>425343.62854165304</v>
      </c>
      <c r="J1269" s="52">
        <v>8727.4107884692967</v>
      </c>
      <c r="K1269" s="52">
        <v>7407.5745376806626</v>
      </c>
      <c r="L1269" s="52">
        <v>8888.44</v>
      </c>
      <c r="M1269" s="51" t="s">
        <v>6523</v>
      </c>
      <c r="N1269" s="54" t="s">
        <v>6522</v>
      </c>
    </row>
    <row r="1270" spans="1:14" s="51" customFormat="1" ht="16.5" customHeight="1" x14ac:dyDescent="0.25">
      <c r="A1270" s="51" t="s">
        <v>3754</v>
      </c>
      <c r="B1270" s="51" t="s">
        <v>3755</v>
      </c>
      <c r="C1270" s="51">
        <v>3366</v>
      </c>
      <c r="D1270" s="51" t="s">
        <v>3756</v>
      </c>
      <c r="E1270" s="52">
        <v>1274.1300000000001</v>
      </c>
      <c r="F1270" s="52">
        <v>991062.31410000008</v>
      </c>
      <c r="G1270" s="52">
        <v>1499637.0816563859</v>
      </c>
      <c r="H1270" s="53">
        <v>-0.33913189649501896</v>
      </c>
      <c r="I1270" s="52">
        <v>-508574.76755638584</v>
      </c>
      <c r="J1270" s="52">
        <v>777.83453344635166</v>
      </c>
      <c r="K1270" s="52">
        <v>1176.9890683496862</v>
      </c>
      <c r="L1270" s="52">
        <v>763.15</v>
      </c>
      <c r="M1270" s="51" t="s">
        <v>6521</v>
      </c>
      <c r="N1270" s="54" t="s">
        <v>6522</v>
      </c>
    </row>
    <row r="1271" spans="1:14" s="51" customFormat="1" ht="16.5" customHeight="1" x14ac:dyDescent="0.25">
      <c r="A1271" s="51" t="s">
        <v>3757</v>
      </c>
      <c r="B1271" s="51" t="s">
        <v>3758</v>
      </c>
      <c r="C1271" s="51">
        <v>3370</v>
      </c>
      <c r="D1271" s="51" t="s">
        <v>3759</v>
      </c>
      <c r="E1271" s="52">
        <v>8992.2699999999986</v>
      </c>
      <c r="F1271" s="52">
        <v>6862450.8504999997</v>
      </c>
      <c r="G1271" s="52">
        <v>6852139.1453285282</v>
      </c>
      <c r="H1271" s="53">
        <v>1.5048884666186702E-3</v>
      </c>
      <c r="I1271" s="52">
        <v>10311.705171471462</v>
      </c>
      <c r="J1271" s="52">
        <v>763.15000000000009</v>
      </c>
      <c r="K1271" s="52">
        <v>762.00327006734994</v>
      </c>
      <c r="L1271" s="52">
        <v>763.15</v>
      </c>
      <c r="M1271" s="51" t="s">
        <v>6521</v>
      </c>
      <c r="N1271" s="54" t="s">
        <v>6522</v>
      </c>
    </row>
    <row r="1272" spans="1:14" s="51" customFormat="1" ht="16.5" customHeight="1" x14ac:dyDescent="0.25">
      <c r="A1272" s="51" t="s">
        <v>3760</v>
      </c>
      <c r="B1272" s="51" t="s">
        <v>3761</v>
      </c>
      <c r="C1272" s="51">
        <v>3371</v>
      </c>
      <c r="D1272" s="51" t="s">
        <v>3762</v>
      </c>
      <c r="E1272" s="52">
        <v>385.47</v>
      </c>
      <c r="F1272" s="52">
        <v>336635.47350000002</v>
      </c>
      <c r="G1272" s="52">
        <v>420139.23940808524</v>
      </c>
      <c r="H1272" s="53">
        <v>-0.19875259931857314</v>
      </c>
      <c r="I1272" s="52">
        <v>-83503.765908085217</v>
      </c>
      <c r="J1272" s="52">
        <v>873.31173243053934</v>
      </c>
      <c r="K1272" s="52">
        <v>1089.9401753913021</v>
      </c>
      <c r="L1272" s="52">
        <v>858.61</v>
      </c>
      <c r="M1272" s="51" t="s">
        <v>6523</v>
      </c>
      <c r="N1272" s="54" t="s">
        <v>6522</v>
      </c>
    </row>
    <row r="1273" spans="1:14" s="51" customFormat="1" ht="16.5" customHeight="1" x14ac:dyDescent="0.25">
      <c r="A1273" s="51" t="s">
        <v>3763</v>
      </c>
      <c r="B1273" s="51" t="s">
        <v>3764</v>
      </c>
      <c r="C1273" s="51">
        <v>3375</v>
      </c>
      <c r="D1273" s="51" t="s">
        <v>3765</v>
      </c>
      <c r="E1273" s="52">
        <v>1780.5700000000002</v>
      </c>
      <c r="F1273" s="52">
        <v>1528815.2076999999</v>
      </c>
      <c r="G1273" s="52">
        <v>1395066.1526291852</v>
      </c>
      <c r="H1273" s="53">
        <v>9.5872912419778133E-2</v>
      </c>
      <c r="I1273" s="52">
        <v>133749.05507081468</v>
      </c>
      <c r="J1273" s="52">
        <v>858.6099999999999</v>
      </c>
      <c r="K1273" s="52">
        <v>783.49413537753924</v>
      </c>
      <c r="L1273" s="52">
        <v>858.61</v>
      </c>
      <c r="M1273" s="51" t="s">
        <v>6523</v>
      </c>
      <c r="N1273" s="54" t="s">
        <v>6522</v>
      </c>
    </row>
    <row r="1274" spans="1:14" s="51" customFormat="1" ht="16.5" customHeight="1" x14ac:dyDescent="0.25">
      <c r="A1274" s="51" t="s">
        <v>3766</v>
      </c>
      <c r="B1274" s="51" t="s">
        <v>3767</v>
      </c>
      <c r="C1274" s="51">
        <v>3376</v>
      </c>
      <c r="D1274" s="51" t="s">
        <v>3768</v>
      </c>
      <c r="E1274" s="52">
        <v>1991.53</v>
      </c>
      <c r="F1274" s="52">
        <v>3247792.446</v>
      </c>
      <c r="G1274" s="52">
        <v>5198833.5758574074</v>
      </c>
      <c r="H1274" s="53">
        <v>-0.37528439819996273</v>
      </c>
      <c r="I1274" s="52">
        <v>-1951041.1298574074</v>
      </c>
      <c r="J1274" s="52">
        <v>1630.8026723172636</v>
      </c>
      <c r="K1274" s="52">
        <v>2610.4721374307228</v>
      </c>
      <c r="L1274" s="52">
        <v>1618.2</v>
      </c>
      <c r="M1274" s="51" t="s">
        <v>6523</v>
      </c>
      <c r="N1274" s="54" t="s">
        <v>6522</v>
      </c>
    </row>
    <row r="1275" spans="1:14" s="51" customFormat="1" ht="16.5" customHeight="1" x14ac:dyDescent="0.25">
      <c r="A1275" s="51" t="s">
        <v>3769</v>
      </c>
      <c r="B1275" s="51" t="s">
        <v>3770</v>
      </c>
      <c r="C1275" s="51">
        <v>3377</v>
      </c>
      <c r="D1275" s="51" t="s">
        <v>3771</v>
      </c>
      <c r="E1275" s="52">
        <v>354.44</v>
      </c>
      <c r="F1275" s="52">
        <v>1437936.5006000001</v>
      </c>
      <c r="G1275" s="52">
        <v>1434928.1402718315</v>
      </c>
      <c r="H1275" s="53">
        <v>2.0965233336345257E-3</v>
      </c>
      <c r="I1275" s="52">
        <v>3008.3603281686082</v>
      </c>
      <c r="J1275" s="52">
        <v>4056.9250101568678</v>
      </c>
      <c r="K1275" s="52">
        <v>4048.4373667527129</v>
      </c>
      <c r="L1275" s="52">
        <v>4036.54</v>
      </c>
      <c r="M1275" s="51" t="s">
        <v>6521</v>
      </c>
      <c r="N1275" s="54" t="s">
        <v>6526</v>
      </c>
    </row>
    <row r="1276" spans="1:14" s="51" customFormat="1" ht="16.5" customHeight="1" x14ac:dyDescent="0.25">
      <c r="A1276" s="51" t="s">
        <v>3772</v>
      </c>
      <c r="B1276" s="51" t="s">
        <v>3773</v>
      </c>
      <c r="C1276" s="51">
        <v>3378</v>
      </c>
      <c r="D1276" s="51" t="s">
        <v>3774</v>
      </c>
      <c r="E1276" s="52">
        <v>78.02</v>
      </c>
      <c r="F1276" s="52">
        <v>508317.5944</v>
      </c>
      <c r="G1276" s="52">
        <v>492690.40071489732</v>
      </c>
      <c r="H1276" s="53">
        <v>3.1718080284145023E-2</v>
      </c>
      <c r="I1276" s="52">
        <v>15627.193685102684</v>
      </c>
      <c r="J1276" s="52">
        <v>6515.2216662394258</v>
      </c>
      <c r="K1276" s="52">
        <v>6314.9243875275233</v>
      </c>
      <c r="L1276" s="52">
        <v>6510.28</v>
      </c>
      <c r="M1276" s="51" t="s">
        <v>6525</v>
      </c>
      <c r="N1276" s="54" t="s">
        <v>6526</v>
      </c>
    </row>
    <row r="1277" spans="1:14" s="51" customFormat="1" ht="16.5" customHeight="1" x14ac:dyDescent="0.25">
      <c r="A1277" s="51" t="s">
        <v>3775</v>
      </c>
      <c r="B1277" s="51" t="s">
        <v>3776</v>
      </c>
      <c r="C1277" s="51">
        <v>3380</v>
      </c>
      <c r="D1277" s="51" t="s">
        <v>3777</v>
      </c>
      <c r="E1277" s="52">
        <v>632.6099999999999</v>
      </c>
      <c r="F1277" s="52">
        <v>1023689.502</v>
      </c>
      <c r="G1277" s="52">
        <v>831436.1562462931</v>
      </c>
      <c r="H1277" s="53">
        <v>0.23123043700875145</v>
      </c>
      <c r="I1277" s="52">
        <v>192253.34575370688</v>
      </c>
      <c r="J1277" s="52">
        <v>1618.2000000000003</v>
      </c>
      <c r="K1277" s="52">
        <v>1314.2949941453553</v>
      </c>
      <c r="L1277" s="52">
        <v>1618.2</v>
      </c>
      <c r="M1277" s="51" t="s">
        <v>6525</v>
      </c>
      <c r="N1277" s="54" t="s">
        <v>6528</v>
      </c>
    </row>
    <row r="1278" spans="1:14" s="51" customFormat="1" ht="16.5" customHeight="1" x14ac:dyDescent="0.25">
      <c r="A1278" s="51" t="s">
        <v>3778</v>
      </c>
      <c r="B1278" s="51" t="s">
        <v>3779</v>
      </c>
      <c r="C1278" s="51">
        <v>3381</v>
      </c>
      <c r="D1278" s="51" t="s">
        <v>3780</v>
      </c>
      <c r="E1278" s="52">
        <v>2172.0500000000002</v>
      </c>
      <c r="F1278" s="52">
        <v>3277253.7475000001</v>
      </c>
      <c r="G1278" s="52">
        <v>3700217.9511849838</v>
      </c>
      <c r="H1278" s="53">
        <v>-0.1143079162538333</v>
      </c>
      <c r="I1278" s="52">
        <v>-422964.20368498378</v>
      </c>
      <c r="J1278" s="52">
        <v>1508.8297909808705</v>
      </c>
      <c r="K1278" s="52">
        <v>1703.5602086439003</v>
      </c>
      <c r="L1278" s="52">
        <v>1499.39</v>
      </c>
      <c r="M1278" s="51" t="s">
        <v>6521</v>
      </c>
      <c r="N1278" s="54" t="s">
        <v>6530</v>
      </c>
    </row>
    <row r="1279" spans="1:14" s="51" customFormat="1" ht="16.5" customHeight="1" x14ac:dyDescent="0.25">
      <c r="A1279" s="51" t="s">
        <v>3781</v>
      </c>
      <c r="B1279" s="51" t="s">
        <v>3782</v>
      </c>
      <c r="C1279" s="51">
        <v>3382</v>
      </c>
      <c r="D1279" s="51" t="s">
        <v>3783</v>
      </c>
      <c r="E1279" s="52">
        <v>1181.53</v>
      </c>
      <c r="F1279" s="52">
        <v>4754889.3278999999</v>
      </c>
      <c r="G1279" s="52">
        <v>4735185.0625782907</v>
      </c>
      <c r="H1279" s="53">
        <v>4.1612450329406858E-3</v>
      </c>
      <c r="I1279" s="52">
        <v>19704.265321709216</v>
      </c>
      <c r="J1279" s="52">
        <v>4024.3492149162525</v>
      </c>
      <c r="K1279" s="52">
        <v>4007.6723084291475</v>
      </c>
      <c r="L1279" s="52">
        <v>4003.02</v>
      </c>
      <c r="M1279" s="51" t="s">
        <v>6521</v>
      </c>
      <c r="N1279" s="54" t="s">
        <v>6530</v>
      </c>
    </row>
    <row r="1280" spans="1:14" s="51" customFormat="1" ht="16.5" customHeight="1" x14ac:dyDescent="0.25">
      <c r="A1280" s="51" t="s">
        <v>3784</v>
      </c>
      <c r="B1280" s="51" t="s">
        <v>3785</v>
      </c>
      <c r="C1280" s="51">
        <v>3383</v>
      </c>
      <c r="D1280" s="51" t="s">
        <v>3786</v>
      </c>
      <c r="E1280" s="52">
        <v>949.79000000000008</v>
      </c>
      <c r="F1280" s="52">
        <v>6774770.5918999994</v>
      </c>
      <c r="G1280" s="52">
        <v>6748959.0799679104</v>
      </c>
      <c r="H1280" s="53">
        <v>3.8245174739170995E-3</v>
      </c>
      <c r="I1280" s="52">
        <v>25811.511932088993</v>
      </c>
      <c r="J1280" s="52">
        <v>7132.9142146158611</v>
      </c>
      <c r="K1280" s="52">
        <v>7105.7381947250551</v>
      </c>
      <c r="L1280" s="52">
        <v>7108.96</v>
      </c>
      <c r="M1280" s="51" t="s">
        <v>6521</v>
      </c>
      <c r="N1280" s="54" t="s">
        <v>6522</v>
      </c>
    </row>
    <row r="1281" spans="1:14" s="51" customFormat="1" ht="16.5" customHeight="1" x14ac:dyDescent="0.25">
      <c r="A1281" s="51" t="s">
        <v>3787</v>
      </c>
      <c r="B1281" s="51" t="s">
        <v>3788</v>
      </c>
      <c r="C1281" s="51">
        <v>3384</v>
      </c>
      <c r="D1281" s="51" t="s">
        <v>3789</v>
      </c>
      <c r="E1281" s="52">
        <v>195.66</v>
      </c>
      <c r="F1281" s="52">
        <v>1934252.1749</v>
      </c>
      <c r="G1281" s="52">
        <v>2266965.7016730653</v>
      </c>
      <c r="H1281" s="53">
        <v>-0.14676601702774605</v>
      </c>
      <c r="I1281" s="52">
        <v>-332713.52677306533</v>
      </c>
      <c r="J1281" s="52">
        <v>9885.7823515281616</v>
      </c>
      <c r="K1281" s="52">
        <v>11586.250136323548</v>
      </c>
      <c r="L1281" s="52">
        <v>10103.6</v>
      </c>
      <c r="M1281" s="51" t="s">
        <v>6523</v>
      </c>
      <c r="N1281" s="54" t="s">
        <v>6522</v>
      </c>
    </row>
    <row r="1282" spans="1:14" s="51" customFormat="1" ht="16.5" customHeight="1" x14ac:dyDescent="0.25">
      <c r="A1282" s="51" t="s">
        <v>3790</v>
      </c>
      <c r="B1282" s="51" t="s">
        <v>3791</v>
      </c>
      <c r="C1282" s="51">
        <v>3385</v>
      </c>
      <c r="D1282" s="51" t="s">
        <v>3792</v>
      </c>
      <c r="E1282" s="52">
        <v>960.32999999999993</v>
      </c>
      <c r="F1282" s="52">
        <v>1439909.1987000001</v>
      </c>
      <c r="G1282" s="52">
        <v>893993.17998215731</v>
      </c>
      <c r="H1282" s="53">
        <v>0.61064897466973789</v>
      </c>
      <c r="I1282" s="52">
        <v>545916.01871784276</v>
      </c>
      <c r="J1282" s="52">
        <v>1499.39</v>
      </c>
      <c r="K1282" s="52">
        <v>930.92289107094166</v>
      </c>
      <c r="L1282" s="52">
        <v>1499.39</v>
      </c>
      <c r="M1282" s="51" t="s">
        <v>6524</v>
      </c>
      <c r="N1282" s="54" t="s">
        <v>6527</v>
      </c>
    </row>
    <row r="1283" spans="1:14" s="51" customFormat="1" ht="16.5" customHeight="1" x14ac:dyDescent="0.25">
      <c r="A1283" s="51" t="s">
        <v>3793</v>
      </c>
      <c r="B1283" s="51" t="s">
        <v>3794</v>
      </c>
      <c r="C1283" s="51">
        <v>3514</v>
      </c>
      <c r="D1283" s="51" t="s">
        <v>3795</v>
      </c>
      <c r="E1283" s="52">
        <v>21072.639999999999</v>
      </c>
      <c r="F1283" s="52">
        <v>15687526.848000003</v>
      </c>
      <c r="G1283" s="52">
        <v>18542825.094928782</v>
      </c>
      <c r="H1283" s="53">
        <v>-0.15398399285498654</v>
      </c>
      <c r="I1283" s="52">
        <v>-2855298.2469287794</v>
      </c>
      <c r="J1283" s="52">
        <v>744.45000000000016</v>
      </c>
      <c r="K1283" s="52">
        <v>879.9478895349032</v>
      </c>
      <c r="L1283" s="52">
        <v>744.45</v>
      </c>
      <c r="M1283" s="51" t="s">
        <v>6521</v>
      </c>
      <c r="N1283" s="54" t="s">
        <v>6526</v>
      </c>
    </row>
    <row r="1284" spans="1:14" s="51" customFormat="1" ht="16.5" customHeight="1" x14ac:dyDescent="0.25">
      <c r="A1284" s="51" t="s">
        <v>3796</v>
      </c>
      <c r="B1284" s="51" t="s">
        <v>3797</v>
      </c>
      <c r="C1284" s="51">
        <v>3515</v>
      </c>
      <c r="D1284" s="51" t="s">
        <v>3798</v>
      </c>
      <c r="E1284" s="52">
        <v>10965.009999999998</v>
      </c>
      <c r="F1284" s="52">
        <v>10648188.310900001</v>
      </c>
      <c r="G1284" s="52">
        <v>11688425.842732808</v>
      </c>
      <c r="H1284" s="53">
        <v>-8.8997230750244016E-2</v>
      </c>
      <c r="I1284" s="52">
        <v>-1040237.5318328068</v>
      </c>
      <c r="J1284" s="52">
        <v>971.10611945634366</v>
      </c>
      <c r="K1284" s="52">
        <v>1065.9749368885946</v>
      </c>
      <c r="L1284" s="52">
        <v>948.34</v>
      </c>
      <c r="M1284" s="51" t="s">
        <v>6524</v>
      </c>
      <c r="N1284" s="54" t="s">
        <v>6522</v>
      </c>
    </row>
    <row r="1285" spans="1:14" s="51" customFormat="1" ht="16.5" customHeight="1" x14ac:dyDescent="0.25">
      <c r="A1285" s="51" t="s">
        <v>3799</v>
      </c>
      <c r="B1285" s="51" t="s">
        <v>3800</v>
      </c>
      <c r="C1285" s="51">
        <v>3516</v>
      </c>
      <c r="D1285" s="51" t="s">
        <v>3801</v>
      </c>
      <c r="E1285" s="52">
        <v>395.2</v>
      </c>
      <c r="F1285" s="52">
        <v>1272880.6725999999</v>
      </c>
      <c r="G1285" s="52">
        <v>1312701.3221828663</v>
      </c>
      <c r="H1285" s="53">
        <v>-3.0334889521288266E-2</v>
      </c>
      <c r="I1285" s="52">
        <v>-39820.649582866346</v>
      </c>
      <c r="J1285" s="52">
        <v>3220.8519043522265</v>
      </c>
      <c r="K1285" s="52">
        <v>3321.6126573453093</v>
      </c>
      <c r="L1285" s="52">
        <v>3027.4</v>
      </c>
      <c r="M1285" s="51" t="s">
        <v>6524</v>
      </c>
      <c r="N1285" s="54" t="s">
        <v>6526</v>
      </c>
    </row>
    <row r="1286" spans="1:14" s="51" customFormat="1" ht="16.5" customHeight="1" x14ac:dyDescent="0.25">
      <c r="A1286" s="51" t="s">
        <v>3802</v>
      </c>
      <c r="B1286" s="51" t="s">
        <v>3803</v>
      </c>
      <c r="C1286" s="51">
        <v>3519</v>
      </c>
      <c r="D1286" s="51" t="s">
        <v>3804</v>
      </c>
      <c r="E1286" s="52">
        <v>2520.7099999999996</v>
      </c>
      <c r="F1286" s="52">
        <v>1672516.2921</v>
      </c>
      <c r="G1286" s="52">
        <v>1588948.6890715605</v>
      </c>
      <c r="H1286" s="53">
        <v>5.259301549710127E-2</v>
      </c>
      <c r="I1286" s="52">
        <v>83567.603028439451</v>
      </c>
      <c r="J1286" s="52">
        <v>663.5100000000001</v>
      </c>
      <c r="K1286" s="52">
        <v>630.35759332551572</v>
      </c>
      <c r="L1286" s="52">
        <v>663.51</v>
      </c>
      <c r="M1286" s="51" t="s">
        <v>6524</v>
      </c>
      <c r="N1286" s="54" t="s">
        <v>6526</v>
      </c>
    </row>
    <row r="1287" spans="1:14" s="51" customFormat="1" ht="16.5" customHeight="1" x14ac:dyDescent="0.25">
      <c r="A1287" s="51" t="s">
        <v>3805</v>
      </c>
      <c r="B1287" s="51" t="s">
        <v>3806</v>
      </c>
      <c r="C1287" s="51">
        <v>3520</v>
      </c>
      <c r="D1287" s="51" t="s">
        <v>3807</v>
      </c>
      <c r="E1287" s="52">
        <v>34559.769999999997</v>
      </c>
      <c r="F1287" s="52">
        <v>29816919.716400001</v>
      </c>
      <c r="G1287" s="52">
        <v>33110170.453421697</v>
      </c>
      <c r="H1287" s="53">
        <v>-9.9463418397514269E-2</v>
      </c>
      <c r="I1287" s="52">
        <v>-3293250.7370216958</v>
      </c>
      <c r="J1287" s="52">
        <v>862.76383541904374</v>
      </c>
      <c r="K1287" s="52">
        <v>958.05528952946452</v>
      </c>
      <c r="L1287" s="52">
        <v>843.96</v>
      </c>
      <c r="M1287" s="51" t="s">
        <v>6521</v>
      </c>
      <c r="N1287" s="54" t="s">
        <v>6522</v>
      </c>
    </row>
    <row r="1288" spans="1:14" s="51" customFormat="1" ht="16.5" customHeight="1" x14ac:dyDescent="0.25">
      <c r="A1288" s="51" t="s">
        <v>3808</v>
      </c>
      <c r="B1288" s="51" t="s">
        <v>3809</v>
      </c>
      <c r="C1288" s="51">
        <v>3521</v>
      </c>
      <c r="D1288" s="51" t="s">
        <v>3810</v>
      </c>
      <c r="E1288" s="52">
        <v>6727.89</v>
      </c>
      <c r="F1288" s="52">
        <v>17707057.595699996</v>
      </c>
      <c r="G1288" s="52">
        <v>20846626.681043174</v>
      </c>
      <c r="H1288" s="53">
        <v>-0.15060321909050822</v>
      </c>
      <c r="I1288" s="52">
        <v>-3139569.0853431784</v>
      </c>
      <c r="J1288" s="52">
        <v>2631.8886895742935</v>
      </c>
      <c r="K1288" s="52">
        <v>3098.5385731697716</v>
      </c>
      <c r="L1288" s="52">
        <v>2608.87</v>
      </c>
      <c r="M1288" s="51" t="s">
        <v>6521</v>
      </c>
      <c r="N1288" s="54" t="s">
        <v>6522</v>
      </c>
    </row>
    <row r="1289" spans="1:14" s="51" customFormat="1" ht="16.5" customHeight="1" x14ac:dyDescent="0.25">
      <c r="A1289" s="51" t="s">
        <v>3811</v>
      </c>
      <c r="B1289" s="51" t="s">
        <v>3812</v>
      </c>
      <c r="C1289" s="51">
        <v>3522</v>
      </c>
      <c r="D1289" s="51" t="s">
        <v>3813</v>
      </c>
      <c r="E1289" s="52">
        <v>5168.3500000000004</v>
      </c>
      <c r="F1289" s="52">
        <v>18904900.413699996</v>
      </c>
      <c r="G1289" s="52">
        <v>22775591.520502452</v>
      </c>
      <c r="H1289" s="53">
        <v>-0.16994909235696831</v>
      </c>
      <c r="I1289" s="52">
        <v>-3870691.1068024561</v>
      </c>
      <c r="J1289" s="52">
        <v>3657.8212415374337</v>
      </c>
      <c r="K1289" s="52">
        <v>4406.7432585839679</v>
      </c>
      <c r="L1289" s="52">
        <v>3617.95</v>
      </c>
      <c r="M1289" s="51" t="s">
        <v>6521</v>
      </c>
      <c r="N1289" s="54" t="s">
        <v>6522</v>
      </c>
    </row>
    <row r="1290" spans="1:14" s="51" customFormat="1" ht="16.5" customHeight="1" x14ac:dyDescent="0.25">
      <c r="A1290" s="51" t="s">
        <v>3814</v>
      </c>
      <c r="B1290" s="51" t="s">
        <v>3815</v>
      </c>
      <c r="C1290" s="51">
        <v>3523</v>
      </c>
      <c r="D1290" s="51" t="s">
        <v>3816</v>
      </c>
      <c r="E1290" s="52">
        <v>661.12999999999988</v>
      </c>
      <c r="F1290" s="52">
        <v>3796530.1751000006</v>
      </c>
      <c r="G1290" s="52">
        <v>4460057.461904888</v>
      </c>
      <c r="H1290" s="53">
        <v>-0.14877101751991673</v>
      </c>
      <c r="I1290" s="52">
        <v>-663527.28680488747</v>
      </c>
      <c r="J1290" s="52">
        <v>5742.4866139790984</v>
      </c>
      <c r="K1290" s="52">
        <v>6746.1126584860604</v>
      </c>
      <c r="L1290" s="52">
        <v>5481.64</v>
      </c>
      <c r="M1290" s="51" t="s">
        <v>6524</v>
      </c>
      <c r="N1290" s="54" t="s">
        <v>6528</v>
      </c>
    </row>
    <row r="1291" spans="1:14" s="51" customFormat="1" ht="16.5" customHeight="1" x14ac:dyDescent="0.25">
      <c r="A1291" s="51" t="s">
        <v>3817</v>
      </c>
      <c r="B1291" s="51" t="s">
        <v>3818</v>
      </c>
      <c r="C1291" s="51">
        <v>3524</v>
      </c>
      <c r="D1291" s="51" t="s">
        <v>3819</v>
      </c>
      <c r="E1291" s="52">
        <v>12894.64</v>
      </c>
      <c r="F1291" s="52">
        <v>6868587.8887999998</v>
      </c>
      <c r="G1291" s="52">
        <v>7624597.4164066818</v>
      </c>
      <c r="H1291" s="53">
        <v>-9.9154025624998088E-2</v>
      </c>
      <c r="I1291" s="52">
        <v>-756009.52760668192</v>
      </c>
      <c r="J1291" s="52">
        <v>532.66999999999996</v>
      </c>
      <c r="K1291" s="52">
        <v>591.29975062558412</v>
      </c>
      <c r="L1291" s="52">
        <v>532.66999999999996</v>
      </c>
      <c r="M1291" s="51" t="s">
        <v>6524</v>
      </c>
      <c r="N1291" s="54" t="s">
        <v>6522</v>
      </c>
    </row>
    <row r="1292" spans="1:14" s="51" customFormat="1" ht="16.5" customHeight="1" x14ac:dyDescent="0.25">
      <c r="A1292" s="51" t="s">
        <v>3820</v>
      </c>
      <c r="B1292" s="51" t="s">
        <v>3821</v>
      </c>
      <c r="C1292" s="51">
        <v>3525</v>
      </c>
      <c r="D1292" s="51" t="s">
        <v>3822</v>
      </c>
      <c r="E1292" s="52">
        <v>3918.9100000000003</v>
      </c>
      <c r="F1292" s="52">
        <v>7117124.2692999998</v>
      </c>
      <c r="G1292" s="52">
        <v>7603941.9916872066</v>
      </c>
      <c r="H1292" s="53">
        <v>-6.4021756467817159E-2</v>
      </c>
      <c r="I1292" s="52">
        <v>-486817.72238720674</v>
      </c>
      <c r="J1292" s="52">
        <v>1816.0979122511105</v>
      </c>
      <c r="K1292" s="52">
        <v>1940.3206482637279</v>
      </c>
      <c r="L1292" s="52">
        <v>1810.15</v>
      </c>
      <c r="M1292" s="51" t="s">
        <v>6521</v>
      </c>
      <c r="N1292" s="54" t="s">
        <v>6522</v>
      </c>
    </row>
    <row r="1293" spans="1:14" s="51" customFormat="1" ht="16.5" customHeight="1" x14ac:dyDescent="0.25">
      <c r="A1293" s="51" t="s">
        <v>3823</v>
      </c>
      <c r="B1293" s="51" t="s">
        <v>3824</v>
      </c>
      <c r="C1293" s="51">
        <v>3526</v>
      </c>
      <c r="D1293" s="51" t="s">
        <v>3825</v>
      </c>
      <c r="E1293" s="52">
        <v>795.9</v>
      </c>
      <c r="F1293" s="52">
        <v>2304022.9718000004</v>
      </c>
      <c r="G1293" s="52">
        <v>2207328.1393957878</v>
      </c>
      <c r="H1293" s="53">
        <v>4.3806279038639317E-2</v>
      </c>
      <c r="I1293" s="52">
        <v>96694.832404212561</v>
      </c>
      <c r="J1293" s="52">
        <v>2894.8648973489139</v>
      </c>
      <c r="K1293" s="52">
        <v>2773.37371453171</v>
      </c>
      <c r="L1293" s="52">
        <v>2887.81</v>
      </c>
      <c r="M1293" s="51" t="s">
        <v>6521</v>
      </c>
      <c r="N1293" s="54" t="s">
        <v>6522</v>
      </c>
    </row>
    <row r="1294" spans="1:14" s="51" customFormat="1" ht="16.5" customHeight="1" x14ac:dyDescent="0.25">
      <c r="A1294" s="51" t="s">
        <v>3826</v>
      </c>
      <c r="B1294" s="51" t="s">
        <v>3827</v>
      </c>
      <c r="C1294" s="51">
        <v>3527</v>
      </c>
      <c r="D1294" s="51" t="s">
        <v>3828</v>
      </c>
      <c r="E1294" s="52">
        <v>105.94000000000001</v>
      </c>
      <c r="F1294" s="52">
        <v>424934.37460000004</v>
      </c>
      <c r="G1294" s="52">
        <v>444675.39395038266</v>
      </c>
      <c r="H1294" s="53">
        <v>-4.4394224683782069E-2</v>
      </c>
      <c r="I1294" s="52">
        <v>-19741.019350382616</v>
      </c>
      <c r="J1294" s="52">
        <v>4011.0852803473663</v>
      </c>
      <c r="K1294" s="52">
        <v>4197.4267882799941</v>
      </c>
      <c r="L1294" s="52">
        <v>3928.49</v>
      </c>
      <c r="M1294" s="51" t="s">
        <v>6523</v>
      </c>
      <c r="N1294" s="54" t="s">
        <v>6529</v>
      </c>
    </row>
    <row r="1295" spans="1:14" s="51" customFormat="1" ht="16.5" customHeight="1" x14ac:dyDescent="0.25">
      <c r="A1295" s="51" t="s">
        <v>3829</v>
      </c>
      <c r="B1295" s="51" t="s">
        <v>3830</v>
      </c>
      <c r="C1295" s="51">
        <v>3528</v>
      </c>
      <c r="D1295" s="51" t="s">
        <v>3831</v>
      </c>
      <c r="E1295" s="52">
        <v>76.5</v>
      </c>
      <c r="F1295" s="52">
        <v>435488.49</v>
      </c>
      <c r="G1295" s="52">
        <v>466471.48878409545</v>
      </c>
      <c r="H1295" s="53">
        <v>-6.6419919607210609E-2</v>
      </c>
      <c r="I1295" s="52">
        <v>-30982.998784095456</v>
      </c>
      <c r="J1295" s="52">
        <v>5692.66</v>
      </c>
      <c r="K1295" s="52">
        <v>6097.6665200535354</v>
      </c>
      <c r="L1295" s="52">
        <v>5692.66</v>
      </c>
      <c r="M1295" s="51" t="s">
        <v>6525</v>
      </c>
      <c r="N1295" s="54" t="s">
        <v>6527</v>
      </c>
    </row>
    <row r="1296" spans="1:14" s="51" customFormat="1" ht="16.5" customHeight="1" x14ac:dyDescent="0.25">
      <c r="A1296" s="51" t="s">
        <v>3832</v>
      </c>
      <c r="B1296" s="51" t="s">
        <v>3833</v>
      </c>
      <c r="C1296" s="51">
        <v>3529</v>
      </c>
      <c r="D1296" s="51" t="s">
        <v>3834</v>
      </c>
      <c r="E1296" s="52">
        <v>2527.42</v>
      </c>
      <c r="F1296" s="52">
        <v>1801216.4114000003</v>
      </c>
      <c r="G1296" s="52">
        <v>1919090.2202048218</v>
      </c>
      <c r="H1296" s="53">
        <v>-6.1421713040797465E-2</v>
      </c>
      <c r="I1296" s="52">
        <v>-117873.80880482146</v>
      </c>
      <c r="J1296" s="52">
        <v>712.67000000000007</v>
      </c>
      <c r="K1296" s="52">
        <v>759.3079979603001</v>
      </c>
      <c r="L1296" s="52">
        <v>712.67</v>
      </c>
      <c r="M1296" s="51" t="s">
        <v>6521</v>
      </c>
      <c r="N1296" s="54" t="s">
        <v>6527</v>
      </c>
    </row>
    <row r="1297" spans="1:14" s="51" customFormat="1" ht="16.5" customHeight="1" x14ac:dyDescent="0.25">
      <c r="A1297" s="51" t="s">
        <v>3835</v>
      </c>
      <c r="B1297" s="51" t="s">
        <v>3836</v>
      </c>
      <c r="C1297" s="51">
        <v>3530</v>
      </c>
      <c r="D1297" s="51" t="s">
        <v>3837</v>
      </c>
      <c r="E1297" s="52">
        <v>8250.75</v>
      </c>
      <c r="F1297" s="52">
        <v>13685460.100400003</v>
      </c>
      <c r="G1297" s="52">
        <v>14429169.828352956</v>
      </c>
      <c r="H1297" s="53">
        <v>-5.1542100952445824E-2</v>
      </c>
      <c r="I1297" s="52">
        <v>-743709.72795295343</v>
      </c>
      <c r="J1297" s="52">
        <v>1658.6928582734906</v>
      </c>
      <c r="K1297" s="52">
        <v>1748.8312975611861</v>
      </c>
      <c r="L1297" s="52">
        <v>1646.72</v>
      </c>
      <c r="M1297" s="51" t="s">
        <v>6521</v>
      </c>
      <c r="N1297" s="54" t="s">
        <v>6522</v>
      </c>
    </row>
    <row r="1298" spans="1:14" s="51" customFormat="1" ht="16.5" customHeight="1" x14ac:dyDescent="0.25">
      <c r="A1298" s="51" t="s">
        <v>3838</v>
      </c>
      <c r="B1298" s="51" t="s">
        <v>3839</v>
      </c>
      <c r="C1298" s="51">
        <v>3531</v>
      </c>
      <c r="D1298" s="51" t="s">
        <v>3840</v>
      </c>
      <c r="E1298" s="52">
        <v>8969.3799999999992</v>
      </c>
      <c r="F1298" s="52">
        <v>27224228.179899998</v>
      </c>
      <c r="G1298" s="52">
        <v>25926726.385901283</v>
      </c>
      <c r="H1298" s="53">
        <v>5.0044952636376205E-2</v>
      </c>
      <c r="I1298" s="52">
        <v>1297501.7939987145</v>
      </c>
      <c r="J1298" s="52">
        <v>3035.2408059308445</v>
      </c>
      <c r="K1298" s="52">
        <v>2890.5817777707362</v>
      </c>
      <c r="L1298" s="52">
        <v>3021.02</v>
      </c>
      <c r="M1298" s="51" t="s">
        <v>6521</v>
      </c>
      <c r="N1298" s="54" t="s">
        <v>6522</v>
      </c>
    </row>
    <row r="1299" spans="1:14" s="51" customFormat="1" ht="16.5" customHeight="1" x14ac:dyDescent="0.25">
      <c r="A1299" s="51" t="s">
        <v>3841</v>
      </c>
      <c r="B1299" s="51" t="s">
        <v>3842</v>
      </c>
      <c r="C1299" s="51">
        <v>3532</v>
      </c>
      <c r="D1299" s="51" t="s">
        <v>3843</v>
      </c>
      <c r="E1299" s="52">
        <v>16611.550000000003</v>
      </c>
      <c r="F1299" s="52">
        <v>70099313.038500011</v>
      </c>
      <c r="G1299" s="52">
        <v>73402065.779704183</v>
      </c>
      <c r="H1299" s="53">
        <v>-4.4995364995809028E-2</v>
      </c>
      <c r="I1299" s="52">
        <v>-3302752.7412041724</v>
      </c>
      <c r="J1299" s="52">
        <v>4219.9140380337776</v>
      </c>
      <c r="K1299" s="52">
        <v>4418.7367090791749</v>
      </c>
      <c r="L1299" s="52">
        <v>4286.17</v>
      </c>
      <c r="M1299" s="51" t="s">
        <v>6521</v>
      </c>
      <c r="N1299" s="54" t="s">
        <v>6522</v>
      </c>
    </row>
    <row r="1300" spans="1:14" s="51" customFormat="1" ht="16.5" customHeight="1" x14ac:dyDescent="0.25">
      <c r="A1300" s="51" t="s">
        <v>3844</v>
      </c>
      <c r="B1300" s="51" t="s">
        <v>3845</v>
      </c>
      <c r="C1300" s="51">
        <v>3533</v>
      </c>
      <c r="D1300" s="51" t="s">
        <v>3846</v>
      </c>
      <c r="E1300" s="52">
        <v>4698.5400000000009</v>
      </c>
      <c r="F1300" s="52">
        <v>29807574.062599998</v>
      </c>
      <c r="G1300" s="52">
        <v>32145677.350219116</v>
      </c>
      <c r="H1300" s="53">
        <v>-7.2734609451406751E-2</v>
      </c>
      <c r="I1300" s="52">
        <v>-2338103.2876191176</v>
      </c>
      <c r="J1300" s="52">
        <v>6344.0077263575477</v>
      </c>
      <c r="K1300" s="52">
        <v>6841.6310918325926</v>
      </c>
      <c r="L1300" s="52">
        <v>6125.79</v>
      </c>
      <c r="M1300" s="51" t="s">
        <v>6521</v>
      </c>
      <c r="N1300" s="54" t="s">
        <v>6522</v>
      </c>
    </row>
    <row r="1301" spans="1:14" s="51" customFormat="1" ht="16.5" customHeight="1" x14ac:dyDescent="0.25">
      <c r="A1301" s="51" t="s">
        <v>3847</v>
      </c>
      <c r="B1301" s="51" t="s">
        <v>3848</v>
      </c>
      <c r="C1301" s="51">
        <v>3534</v>
      </c>
      <c r="D1301" s="51" t="s">
        <v>3849</v>
      </c>
      <c r="E1301" s="52">
        <v>10658.21</v>
      </c>
      <c r="F1301" s="52">
        <v>5779414.3725000005</v>
      </c>
      <c r="G1301" s="52">
        <v>6364644.2598595228</v>
      </c>
      <c r="H1301" s="53">
        <v>-9.1950133183474891E-2</v>
      </c>
      <c r="I1301" s="52">
        <v>-585229.88735952228</v>
      </c>
      <c r="J1301" s="52">
        <v>542.25000000000011</v>
      </c>
      <c r="K1301" s="52">
        <v>597.15883435018861</v>
      </c>
      <c r="L1301" s="52">
        <v>542.25</v>
      </c>
      <c r="M1301" s="51" t="s">
        <v>6521</v>
      </c>
      <c r="N1301" s="54" t="s">
        <v>6522</v>
      </c>
    </row>
    <row r="1302" spans="1:14" s="51" customFormat="1" ht="16.5" customHeight="1" x14ac:dyDescent="0.25">
      <c r="A1302" s="51" t="s">
        <v>3850</v>
      </c>
      <c r="B1302" s="51" t="s">
        <v>3851</v>
      </c>
      <c r="C1302" s="51">
        <v>3535</v>
      </c>
      <c r="D1302" s="51" t="s">
        <v>3852</v>
      </c>
      <c r="E1302" s="52">
        <v>2269.35</v>
      </c>
      <c r="F1302" s="52">
        <v>4375727.8829999994</v>
      </c>
      <c r="G1302" s="52">
        <v>3838880.1759437756</v>
      </c>
      <c r="H1302" s="53">
        <v>0.13984487205939988</v>
      </c>
      <c r="I1302" s="52">
        <v>536847.70705622388</v>
      </c>
      <c r="J1302" s="52">
        <v>1928.1855522506444</v>
      </c>
      <c r="K1302" s="52">
        <v>1691.621026260284</v>
      </c>
      <c r="L1302" s="52">
        <v>1908.26</v>
      </c>
      <c r="M1302" s="51" t="s">
        <v>6521</v>
      </c>
      <c r="N1302" s="54" t="s">
        <v>6530</v>
      </c>
    </row>
    <row r="1303" spans="1:14" s="51" customFormat="1" ht="16.5" customHeight="1" x14ac:dyDescent="0.25">
      <c r="A1303" s="51" t="s">
        <v>3853</v>
      </c>
      <c r="B1303" s="51" t="s">
        <v>3854</v>
      </c>
      <c r="C1303" s="51">
        <v>3536</v>
      </c>
      <c r="D1303" s="51" t="s">
        <v>3855</v>
      </c>
      <c r="E1303" s="52">
        <v>4447.1600000000008</v>
      </c>
      <c r="F1303" s="52">
        <v>20784714.358799998</v>
      </c>
      <c r="G1303" s="52">
        <v>15994124.490415405</v>
      </c>
      <c r="H1303" s="53">
        <v>0.29952185699538525</v>
      </c>
      <c r="I1303" s="52">
        <v>4790589.8683845922</v>
      </c>
      <c r="J1303" s="52">
        <v>4673.7050969157835</v>
      </c>
      <c r="K1303" s="52">
        <v>3596.480560720865</v>
      </c>
      <c r="L1303" s="52">
        <v>4658.3599999999997</v>
      </c>
      <c r="M1303" s="51" t="s">
        <v>6521</v>
      </c>
      <c r="N1303" s="54" t="s">
        <v>6530</v>
      </c>
    </row>
    <row r="1304" spans="1:14" s="51" customFormat="1" ht="16.5" customHeight="1" x14ac:dyDescent="0.25">
      <c r="A1304" s="51" t="s">
        <v>3856</v>
      </c>
      <c r="B1304" s="51" t="s">
        <v>3857</v>
      </c>
      <c r="C1304" s="51">
        <v>3537</v>
      </c>
      <c r="D1304" s="51" t="s">
        <v>3858</v>
      </c>
      <c r="E1304" s="52">
        <v>7353.9699999999993</v>
      </c>
      <c r="F1304" s="52">
        <v>44544496.068599999</v>
      </c>
      <c r="G1304" s="52">
        <v>39854993.269986525</v>
      </c>
      <c r="H1304" s="53">
        <v>0.11766412220535938</v>
      </c>
      <c r="I1304" s="52">
        <v>4689502.7986134738</v>
      </c>
      <c r="J1304" s="52">
        <v>6057.2039413541261</v>
      </c>
      <c r="K1304" s="52">
        <v>5419.5207853698794</v>
      </c>
      <c r="L1304" s="52">
        <v>6112.53</v>
      </c>
      <c r="M1304" s="51" t="s">
        <v>6524</v>
      </c>
      <c r="N1304" s="54" t="s">
        <v>6528</v>
      </c>
    </row>
    <row r="1305" spans="1:14" s="51" customFormat="1" ht="16.5" customHeight="1" x14ac:dyDescent="0.25">
      <c r="A1305" s="51" t="s">
        <v>3859</v>
      </c>
      <c r="B1305" s="51" t="s">
        <v>3860</v>
      </c>
      <c r="C1305" s="51">
        <v>3538</v>
      </c>
      <c r="D1305" s="51" t="s">
        <v>3861</v>
      </c>
      <c r="E1305" s="52">
        <v>3186.7900000000004</v>
      </c>
      <c r="F1305" s="52">
        <v>24250221.713799998</v>
      </c>
      <c r="G1305" s="52">
        <v>24972943.079499114</v>
      </c>
      <c r="H1305" s="53">
        <v>-2.894017590951925E-2</v>
      </c>
      <c r="I1305" s="52">
        <v>-722721.36569911614</v>
      </c>
      <c r="J1305" s="52">
        <v>7609.6076973380723</v>
      </c>
      <c r="K1305" s="52">
        <v>7836.3943276774153</v>
      </c>
      <c r="L1305" s="52">
        <v>7809.97</v>
      </c>
      <c r="M1305" s="51" t="s">
        <v>6521</v>
      </c>
      <c r="N1305" s="54" t="s">
        <v>6528</v>
      </c>
    </row>
    <row r="1306" spans="1:14" s="51" customFormat="1" ht="16.5" customHeight="1" x14ac:dyDescent="0.25">
      <c r="A1306" s="51" t="s">
        <v>3862</v>
      </c>
      <c r="B1306" s="51" t="s">
        <v>3863</v>
      </c>
      <c r="C1306" s="51">
        <v>3539</v>
      </c>
      <c r="D1306" s="51" t="s">
        <v>3864</v>
      </c>
      <c r="E1306" s="52">
        <v>2630.79</v>
      </c>
      <c r="F1306" s="52">
        <v>1009539.3546000001</v>
      </c>
      <c r="G1306" s="52">
        <v>1253122.5994127584</v>
      </c>
      <c r="H1306" s="53">
        <v>-0.19438101661154861</v>
      </c>
      <c r="I1306" s="52">
        <v>-243583.24481275829</v>
      </c>
      <c r="J1306" s="52">
        <v>383.74</v>
      </c>
      <c r="K1306" s="52">
        <v>476.32939132836844</v>
      </c>
      <c r="L1306" s="52">
        <v>383.74</v>
      </c>
      <c r="M1306" s="51" t="s">
        <v>6524</v>
      </c>
      <c r="N1306" s="54" t="s">
        <v>6527</v>
      </c>
    </row>
    <row r="1307" spans="1:14" s="51" customFormat="1" ht="16.5" customHeight="1" x14ac:dyDescent="0.25">
      <c r="A1307" s="51" t="s">
        <v>3865</v>
      </c>
      <c r="B1307" s="51" t="s">
        <v>3866</v>
      </c>
      <c r="C1307" s="51">
        <v>3540</v>
      </c>
      <c r="D1307" s="51" t="s">
        <v>3867</v>
      </c>
      <c r="E1307" s="52">
        <v>10893.03</v>
      </c>
      <c r="F1307" s="52">
        <v>11890269.219300002</v>
      </c>
      <c r="G1307" s="52">
        <v>13131266.686911099</v>
      </c>
      <c r="H1307" s="53">
        <v>-9.450706448968027E-2</v>
      </c>
      <c r="I1307" s="52">
        <v>-1240997.4676110968</v>
      </c>
      <c r="J1307" s="52">
        <v>1091.548377200834</v>
      </c>
      <c r="K1307" s="52">
        <v>1205.4742056995251</v>
      </c>
      <c r="L1307" s="52">
        <v>1065.21</v>
      </c>
      <c r="M1307" s="51" t="s">
        <v>6521</v>
      </c>
      <c r="N1307" s="54" t="s">
        <v>6522</v>
      </c>
    </row>
    <row r="1308" spans="1:14" s="51" customFormat="1" ht="16.5" customHeight="1" x14ac:dyDescent="0.25">
      <c r="A1308" s="51" t="s">
        <v>3868</v>
      </c>
      <c r="B1308" s="51" t="s">
        <v>3869</v>
      </c>
      <c r="C1308" s="51">
        <v>3541</v>
      </c>
      <c r="D1308" s="51" t="s">
        <v>3870</v>
      </c>
      <c r="E1308" s="52">
        <v>3835.0400000000004</v>
      </c>
      <c r="F1308" s="52">
        <v>11208730.6952</v>
      </c>
      <c r="G1308" s="52">
        <v>10654800.735836402</v>
      </c>
      <c r="H1308" s="53">
        <v>5.198876760787341E-2</v>
      </c>
      <c r="I1308" s="52">
        <v>553929.95936359838</v>
      </c>
      <c r="J1308" s="52">
        <v>2922.7154593433183</v>
      </c>
      <c r="K1308" s="52">
        <v>2778.2762985096374</v>
      </c>
      <c r="L1308" s="52">
        <v>2916.15</v>
      </c>
      <c r="M1308" s="51" t="s">
        <v>6521</v>
      </c>
      <c r="N1308" s="54" t="s">
        <v>6522</v>
      </c>
    </row>
    <row r="1309" spans="1:14" s="51" customFormat="1" ht="16.5" customHeight="1" x14ac:dyDescent="0.25">
      <c r="A1309" s="51" t="s">
        <v>3871</v>
      </c>
      <c r="B1309" s="51" t="s">
        <v>3872</v>
      </c>
      <c r="C1309" s="51">
        <v>3542</v>
      </c>
      <c r="D1309" s="51" t="s">
        <v>3873</v>
      </c>
      <c r="E1309" s="52">
        <v>4153.8499999999995</v>
      </c>
      <c r="F1309" s="52">
        <v>16999772.754900001</v>
      </c>
      <c r="G1309" s="52">
        <v>16850458.034441259</v>
      </c>
      <c r="H1309" s="53">
        <v>8.861166868790793E-3</v>
      </c>
      <c r="I1309" s="52">
        <v>149314.72045874223</v>
      </c>
      <c r="J1309" s="52">
        <v>4092.5340960554672</v>
      </c>
      <c r="K1309" s="52">
        <v>4056.5879929321618</v>
      </c>
      <c r="L1309" s="52">
        <v>4077.81</v>
      </c>
      <c r="M1309" s="51" t="s">
        <v>6521</v>
      </c>
      <c r="N1309" s="54" t="s">
        <v>6522</v>
      </c>
    </row>
    <row r="1310" spans="1:14" s="51" customFormat="1" ht="16.5" customHeight="1" x14ac:dyDescent="0.25">
      <c r="A1310" s="51" t="s">
        <v>3874</v>
      </c>
      <c r="B1310" s="51" t="s">
        <v>3875</v>
      </c>
      <c r="C1310" s="51">
        <v>3543</v>
      </c>
      <c r="D1310" s="51" t="s">
        <v>3876</v>
      </c>
      <c r="E1310" s="52">
        <v>513.45999999999992</v>
      </c>
      <c r="F1310" s="52">
        <v>2961731.0248999996</v>
      </c>
      <c r="G1310" s="52">
        <v>3549633.536876515</v>
      </c>
      <c r="H1310" s="53">
        <v>-0.16562343855186745</v>
      </c>
      <c r="I1310" s="52">
        <v>-587902.51197651541</v>
      </c>
      <c r="J1310" s="52">
        <v>5768.1825748841193</v>
      </c>
      <c r="K1310" s="52">
        <v>6913.1646805525561</v>
      </c>
      <c r="L1310" s="52">
        <v>5946.5</v>
      </c>
      <c r="M1310" s="51" t="s">
        <v>6524</v>
      </c>
      <c r="N1310" s="54" t="s">
        <v>6522</v>
      </c>
    </row>
    <row r="1311" spans="1:14" s="51" customFormat="1" ht="16.5" customHeight="1" x14ac:dyDescent="0.25">
      <c r="A1311" s="51" t="s">
        <v>3877</v>
      </c>
      <c r="B1311" s="51" t="s">
        <v>3878</v>
      </c>
      <c r="C1311" s="51">
        <v>3544</v>
      </c>
      <c r="D1311" s="51" t="s">
        <v>3879</v>
      </c>
      <c r="E1311" s="52">
        <v>8539.7899999999991</v>
      </c>
      <c r="F1311" s="52">
        <v>4439153.6378000006</v>
      </c>
      <c r="G1311" s="52">
        <v>4591869.5000802092</v>
      </c>
      <c r="H1311" s="53">
        <v>-3.3257883804742483E-2</v>
      </c>
      <c r="I1311" s="52">
        <v>-152715.86228020862</v>
      </c>
      <c r="J1311" s="52">
        <v>519.82000000000016</v>
      </c>
      <c r="K1311" s="52">
        <v>537.70285921319021</v>
      </c>
      <c r="L1311" s="52">
        <v>519.82000000000005</v>
      </c>
      <c r="M1311" s="51" t="s">
        <v>6524</v>
      </c>
      <c r="N1311" s="54" t="s">
        <v>6522</v>
      </c>
    </row>
    <row r="1312" spans="1:14" s="51" customFormat="1" ht="16.5" customHeight="1" x14ac:dyDescent="0.25">
      <c r="A1312" s="51" t="s">
        <v>3880</v>
      </c>
      <c r="B1312" s="51" t="s">
        <v>3881</v>
      </c>
      <c r="C1312" s="51">
        <v>3545</v>
      </c>
      <c r="D1312" s="51" t="s">
        <v>3882</v>
      </c>
      <c r="E1312" s="52">
        <v>2995.22</v>
      </c>
      <c r="F1312" s="52">
        <v>5785805.7303999998</v>
      </c>
      <c r="G1312" s="52">
        <v>6191316.3943036264</v>
      </c>
      <c r="H1312" s="53">
        <v>-6.5496679232339039E-2</v>
      </c>
      <c r="I1312" s="52">
        <v>-405510.66390362661</v>
      </c>
      <c r="J1312" s="52">
        <v>1931.6797198202469</v>
      </c>
      <c r="K1312" s="52">
        <v>2067.0656560465095</v>
      </c>
      <c r="L1312" s="52">
        <v>1910.62</v>
      </c>
      <c r="M1312" s="51" t="s">
        <v>6521</v>
      </c>
      <c r="N1312" s="54" t="s">
        <v>6522</v>
      </c>
    </row>
    <row r="1313" spans="1:14" s="51" customFormat="1" ht="16.5" customHeight="1" x14ac:dyDescent="0.25">
      <c r="A1313" s="51" t="s">
        <v>3883</v>
      </c>
      <c r="B1313" s="51" t="s">
        <v>3884</v>
      </c>
      <c r="C1313" s="51">
        <v>3546</v>
      </c>
      <c r="D1313" s="51" t="s">
        <v>3885</v>
      </c>
      <c r="E1313" s="52">
        <v>2677.63</v>
      </c>
      <c r="F1313" s="52">
        <v>9533811.7355000004</v>
      </c>
      <c r="G1313" s="52">
        <v>8297089.3854420688</v>
      </c>
      <c r="H1313" s="53">
        <v>0.14905496284370079</v>
      </c>
      <c r="I1313" s="52">
        <v>1236722.3500579316</v>
      </c>
      <c r="J1313" s="52">
        <v>3560.5411261077893</v>
      </c>
      <c r="K1313" s="52">
        <v>3098.6691161370572</v>
      </c>
      <c r="L1313" s="52">
        <v>3550.38</v>
      </c>
      <c r="M1313" s="51" t="s">
        <v>6521</v>
      </c>
      <c r="N1313" s="54" t="s">
        <v>6522</v>
      </c>
    </row>
    <row r="1314" spans="1:14" s="51" customFormat="1" ht="16.5" customHeight="1" x14ac:dyDescent="0.25">
      <c r="A1314" s="51" t="s">
        <v>3886</v>
      </c>
      <c r="B1314" s="51" t="s">
        <v>3887</v>
      </c>
      <c r="C1314" s="51">
        <v>3547</v>
      </c>
      <c r="D1314" s="51" t="s">
        <v>3888</v>
      </c>
      <c r="E1314" s="52">
        <v>3060.35</v>
      </c>
      <c r="F1314" s="52">
        <v>14599870.244800001</v>
      </c>
      <c r="G1314" s="52">
        <v>14158868.108703673</v>
      </c>
      <c r="H1314" s="53">
        <v>3.1146708388733346E-2</v>
      </c>
      <c r="I1314" s="52">
        <v>441002.1360963285</v>
      </c>
      <c r="J1314" s="52">
        <v>4770.6537633930766</v>
      </c>
      <c r="K1314" s="52">
        <v>4626.5519005027772</v>
      </c>
      <c r="L1314" s="52">
        <v>4851.6099999999997</v>
      </c>
      <c r="M1314" s="51" t="s">
        <v>6521</v>
      </c>
      <c r="N1314" s="54" t="s">
        <v>6528</v>
      </c>
    </row>
    <row r="1315" spans="1:14" s="51" customFormat="1" ht="16.5" customHeight="1" x14ac:dyDescent="0.25">
      <c r="A1315" s="51" t="s">
        <v>3889</v>
      </c>
      <c r="B1315" s="51" t="s">
        <v>3890</v>
      </c>
      <c r="C1315" s="51">
        <v>3548</v>
      </c>
      <c r="D1315" s="51" t="s">
        <v>3891</v>
      </c>
      <c r="E1315" s="52">
        <v>459.59000000000003</v>
      </c>
      <c r="F1315" s="52">
        <v>3377670.0327000003</v>
      </c>
      <c r="G1315" s="52">
        <v>3515068.2874775953</v>
      </c>
      <c r="H1315" s="53">
        <v>-3.908836003757743E-2</v>
      </c>
      <c r="I1315" s="52">
        <v>-137398.25477759494</v>
      </c>
      <c r="J1315" s="52">
        <v>7349.3114138688834</v>
      </c>
      <c r="K1315" s="52">
        <v>7648.2697349324289</v>
      </c>
      <c r="L1315" s="52">
        <v>7003.93</v>
      </c>
      <c r="M1315" s="51" t="s">
        <v>6524</v>
      </c>
      <c r="N1315" s="54" t="s">
        <v>6527</v>
      </c>
    </row>
    <row r="1316" spans="1:14" s="51" customFormat="1" ht="16.5" customHeight="1" x14ac:dyDescent="0.25">
      <c r="A1316" s="51" t="s">
        <v>3892</v>
      </c>
      <c r="B1316" s="51" t="s">
        <v>3893</v>
      </c>
      <c r="C1316" s="51">
        <v>3549</v>
      </c>
      <c r="D1316" s="51" t="s">
        <v>3894</v>
      </c>
      <c r="E1316" s="52">
        <v>4045.0600000000004</v>
      </c>
      <c r="F1316" s="52">
        <v>1924760.8998</v>
      </c>
      <c r="G1316" s="52">
        <v>2481506.6247153119</v>
      </c>
      <c r="H1316" s="53">
        <v>-0.22435794423042654</v>
      </c>
      <c r="I1316" s="52">
        <v>-556745.7249153119</v>
      </c>
      <c r="J1316" s="52">
        <v>475.83</v>
      </c>
      <c r="K1316" s="52">
        <v>613.46596211559574</v>
      </c>
      <c r="L1316" s="52">
        <v>475.83</v>
      </c>
      <c r="M1316" s="51" t="s">
        <v>6521</v>
      </c>
      <c r="N1316" s="54" t="s">
        <v>6528</v>
      </c>
    </row>
    <row r="1317" spans="1:14" s="51" customFormat="1" ht="16.5" customHeight="1" x14ac:dyDescent="0.25">
      <c r="A1317" s="51" t="s">
        <v>3895</v>
      </c>
      <c r="B1317" s="51" t="s">
        <v>3896</v>
      </c>
      <c r="C1317" s="51">
        <v>3550</v>
      </c>
      <c r="D1317" s="51" t="s">
        <v>3897</v>
      </c>
      <c r="E1317" s="52">
        <v>1059.48</v>
      </c>
      <c r="F1317" s="52">
        <v>1798004.7311999998</v>
      </c>
      <c r="G1317" s="52">
        <v>1766737.7636601676</v>
      </c>
      <c r="H1317" s="53">
        <v>1.7697571299464476E-2</v>
      </c>
      <c r="I1317" s="52">
        <v>31266.967539832229</v>
      </c>
      <c r="J1317" s="52">
        <v>1697.0634001585681</v>
      </c>
      <c r="K1317" s="52">
        <v>1667.5517835732317</v>
      </c>
      <c r="L1317" s="52">
        <v>1687.82</v>
      </c>
      <c r="M1317" s="51" t="s">
        <v>6521</v>
      </c>
      <c r="N1317" s="54" t="s">
        <v>6522</v>
      </c>
    </row>
    <row r="1318" spans="1:14" s="51" customFormat="1" ht="16.5" customHeight="1" x14ac:dyDescent="0.25">
      <c r="A1318" s="51" t="s">
        <v>3898</v>
      </c>
      <c r="B1318" s="51" t="s">
        <v>3899</v>
      </c>
      <c r="C1318" s="51">
        <v>3551</v>
      </c>
      <c r="D1318" s="51" t="s">
        <v>3900</v>
      </c>
      <c r="E1318" s="52">
        <v>476.37</v>
      </c>
      <c r="F1318" s="52">
        <v>1321941.7868999999</v>
      </c>
      <c r="G1318" s="52">
        <v>1193659.6418540936</v>
      </c>
      <c r="H1318" s="53">
        <v>0.10746961742515437</v>
      </c>
      <c r="I1318" s="52">
        <v>128282.14504590631</v>
      </c>
      <c r="J1318" s="52">
        <v>2775.0315655897725</v>
      </c>
      <c r="K1318" s="52">
        <v>2505.7405836935441</v>
      </c>
      <c r="L1318" s="52">
        <v>2770.33</v>
      </c>
      <c r="M1318" s="51" t="s">
        <v>6524</v>
      </c>
      <c r="N1318" s="54" t="s">
        <v>6522</v>
      </c>
    </row>
    <row r="1319" spans="1:14" s="51" customFormat="1" ht="16.5" customHeight="1" x14ac:dyDescent="0.25">
      <c r="A1319" s="51" t="s">
        <v>3901</v>
      </c>
      <c r="B1319" s="51" t="s">
        <v>3902</v>
      </c>
      <c r="C1319" s="51">
        <v>3552</v>
      </c>
      <c r="D1319" s="51" t="s">
        <v>3903</v>
      </c>
      <c r="E1319" s="52">
        <v>303.72000000000003</v>
      </c>
      <c r="F1319" s="52">
        <v>1237680.6209999998</v>
      </c>
      <c r="G1319" s="52">
        <v>1169476.7778897758</v>
      </c>
      <c r="H1319" s="53">
        <v>5.8319963593712609E-2</v>
      </c>
      <c r="I1319" s="52">
        <v>68203.843110223999</v>
      </c>
      <c r="J1319" s="52">
        <v>4075.0711872777547</v>
      </c>
      <c r="K1319" s="52">
        <v>3850.5096071703401</v>
      </c>
      <c r="L1319" s="52">
        <v>3987.56</v>
      </c>
      <c r="M1319" s="51" t="s">
        <v>6524</v>
      </c>
      <c r="N1319" s="54" t="s">
        <v>6522</v>
      </c>
    </row>
    <row r="1320" spans="1:14" s="51" customFormat="1" ht="16.5" customHeight="1" x14ac:dyDescent="0.25">
      <c r="A1320" s="51" t="s">
        <v>3904</v>
      </c>
      <c r="B1320" s="51" t="s">
        <v>3905</v>
      </c>
      <c r="C1320" s="51">
        <v>3553</v>
      </c>
      <c r="D1320" s="51" t="s">
        <v>3906</v>
      </c>
      <c r="E1320" s="52">
        <v>113.83</v>
      </c>
      <c r="F1320" s="52">
        <v>750439.07290000003</v>
      </c>
      <c r="G1320" s="52">
        <v>832359.22281729197</v>
      </c>
      <c r="H1320" s="53">
        <v>-9.8419225343615802E-2</v>
      </c>
      <c r="I1320" s="52">
        <v>-81920.149917291943</v>
      </c>
      <c r="J1320" s="52">
        <v>6592.63</v>
      </c>
      <c r="K1320" s="52">
        <v>7312.3009998883599</v>
      </c>
      <c r="L1320" s="52">
        <v>6592.63</v>
      </c>
      <c r="M1320" s="51" t="s">
        <v>6525</v>
      </c>
      <c r="N1320" s="54" t="s">
        <v>6530</v>
      </c>
    </row>
    <row r="1321" spans="1:14" s="51" customFormat="1" ht="16.5" customHeight="1" x14ac:dyDescent="0.25">
      <c r="A1321" s="51" t="s">
        <v>3907</v>
      </c>
      <c r="B1321" s="51" t="s">
        <v>3908</v>
      </c>
      <c r="C1321" s="51">
        <v>3554</v>
      </c>
      <c r="D1321" s="51" t="s">
        <v>3909</v>
      </c>
      <c r="E1321" s="52">
        <v>2115.3000000000002</v>
      </c>
      <c r="F1321" s="52">
        <v>1223277.99</v>
      </c>
      <c r="G1321" s="52">
        <v>1427308.4226834266</v>
      </c>
      <c r="H1321" s="53">
        <v>-0.14294768351456721</v>
      </c>
      <c r="I1321" s="52">
        <v>-204030.43268342665</v>
      </c>
      <c r="J1321" s="52">
        <v>578.29999999999995</v>
      </c>
      <c r="K1321" s="52">
        <v>674.7546081801288</v>
      </c>
      <c r="L1321" s="52">
        <v>578.29999999999995</v>
      </c>
      <c r="M1321" s="51" t="s">
        <v>6523</v>
      </c>
      <c r="N1321" s="54" t="s">
        <v>6522</v>
      </c>
    </row>
    <row r="1322" spans="1:14" s="51" customFormat="1" ht="16.5" customHeight="1" x14ac:dyDescent="0.25">
      <c r="A1322" s="51" t="s">
        <v>3910</v>
      </c>
      <c r="B1322" s="51" t="s">
        <v>3911</v>
      </c>
      <c r="C1322" s="51">
        <v>3555</v>
      </c>
      <c r="D1322" s="51" t="s">
        <v>3912</v>
      </c>
      <c r="E1322" s="52">
        <v>911.05</v>
      </c>
      <c r="F1322" s="52">
        <v>1590497.6513000003</v>
      </c>
      <c r="G1322" s="52">
        <v>1231918.2838588068</v>
      </c>
      <c r="H1322" s="53">
        <v>0.29107398773074067</v>
      </c>
      <c r="I1322" s="52">
        <v>358579.36744119343</v>
      </c>
      <c r="J1322" s="52">
        <v>1745.7852492179356</v>
      </c>
      <c r="K1322" s="52">
        <v>1352.196129585431</v>
      </c>
      <c r="L1322" s="52">
        <v>1722.71</v>
      </c>
      <c r="M1322" s="51" t="s">
        <v>6521</v>
      </c>
      <c r="N1322" s="54" t="s">
        <v>6528</v>
      </c>
    </row>
    <row r="1323" spans="1:14" s="51" customFormat="1" ht="16.5" customHeight="1" x14ac:dyDescent="0.25">
      <c r="A1323" s="51" t="s">
        <v>3913</v>
      </c>
      <c r="B1323" s="51" t="s">
        <v>3914</v>
      </c>
      <c r="C1323" s="51">
        <v>3556</v>
      </c>
      <c r="D1323" s="51" t="s">
        <v>3915</v>
      </c>
      <c r="E1323" s="52">
        <v>532.74999999999989</v>
      </c>
      <c r="F1323" s="52">
        <v>2590238.2341</v>
      </c>
      <c r="G1323" s="52">
        <v>1908282.8946616214</v>
      </c>
      <c r="H1323" s="53">
        <v>0.35736595519780279</v>
      </c>
      <c r="I1323" s="52">
        <v>681955.33943837858</v>
      </c>
      <c r="J1323" s="52">
        <v>4862.0145173158153</v>
      </c>
      <c r="K1323" s="52">
        <v>3581.948183316043</v>
      </c>
      <c r="L1323" s="52">
        <v>4795.41</v>
      </c>
      <c r="M1323" s="51" t="s">
        <v>6524</v>
      </c>
      <c r="N1323" s="54" t="s">
        <v>6522</v>
      </c>
    </row>
    <row r="1324" spans="1:14" s="51" customFormat="1" ht="16.5" customHeight="1" x14ac:dyDescent="0.25">
      <c r="A1324" s="51" t="s">
        <v>3916</v>
      </c>
      <c r="B1324" s="51" t="s">
        <v>3917</v>
      </c>
      <c r="C1324" s="51">
        <v>3557</v>
      </c>
      <c r="D1324" s="51" t="s">
        <v>3918</v>
      </c>
      <c r="E1324" s="52">
        <v>1744.8799999999999</v>
      </c>
      <c r="F1324" s="52">
        <v>12458777.842800001</v>
      </c>
      <c r="G1324" s="52">
        <v>10353100.621605456</v>
      </c>
      <c r="H1324" s="53">
        <v>0.20338614470724781</v>
      </c>
      <c r="I1324" s="52">
        <v>2105677.2211945448</v>
      </c>
      <c r="J1324" s="52">
        <v>7140.1917855669162</v>
      </c>
      <c r="K1324" s="52">
        <v>5933.4169808843335</v>
      </c>
      <c r="L1324" s="52">
        <v>7167.51</v>
      </c>
      <c r="M1324" s="51" t="s">
        <v>6521</v>
      </c>
      <c r="N1324" s="54" t="s">
        <v>6528</v>
      </c>
    </row>
    <row r="1325" spans="1:14" s="51" customFormat="1" ht="16.5" customHeight="1" x14ac:dyDescent="0.25">
      <c r="A1325" s="51" t="s">
        <v>3919</v>
      </c>
      <c r="B1325" s="51" t="s">
        <v>3920</v>
      </c>
      <c r="C1325" s="51">
        <v>3558</v>
      </c>
      <c r="D1325" s="51" t="s">
        <v>3921</v>
      </c>
      <c r="E1325" s="52">
        <v>362.99</v>
      </c>
      <c r="F1325" s="52">
        <v>3702516.3980999994</v>
      </c>
      <c r="G1325" s="52">
        <v>3513859.535890941</v>
      </c>
      <c r="H1325" s="53">
        <v>5.3689357893250023E-2</v>
      </c>
      <c r="I1325" s="52">
        <v>188656.86220905837</v>
      </c>
      <c r="J1325" s="52">
        <v>10200.05068486735</v>
      </c>
      <c r="K1325" s="52">
        <v>9680.3204933770648</v>
      </c>
      <c r="L1325" s="52">
        <v>10307.14</v>
      </c>
      <c r="M1325" s="51" t="s">
        <v>6524</v>
      </c>
      <c r="N1325" s="54" t="s">
        <v>6527</v>
      </c>
    </row>
    <row r="1326" spans="1:14" s="51" customFormat="1" ht="16.5" customHeight="1" x14ac:dyDescent="0.25">
      <c r="A1326" s="51" t="s">
        <v>3946</v>
      </c>
      <c r="B1326" s="51" t="s">
        <v>3947</v>
      </c>
      <c r="C1326" s="51">
        <v>3567</v>
      </c>
      <c r="D1326" s="51" t="s">
        <v>3948</v>
      </c>
      <c r="E1326" s="52">
        <v>1803.8100000000002</v>
      </c>
      <c r="F1326" s="52">
        <v>1329011.1317999999</v>
      </c>
      <c r="G1326" s="52">
        <v>1169953.7134068301</v>
      </c>
      <c r="H1326" s="53">
        <v>0.13595188986580053</v>
      </c>
      <c r="I1326" s="52">
        <v>159057.41839316976</v>
      </c>
      <c r="J1326" s="52">
        <v>736.77999999999986</v>
      </c>
      <c r="K1326" s="52">
        <v>648.60141223678215</v>
      </c>
      <c r="L1326" s="52">
        <v>736.78</v>
      </c>
      <c r="M1326" s="51" t="s">
        <v>6525</v>
      </c>
      <c r="N1326" s="54" t="s">
        <v>6522</v>
      </c>
    </row>
    <row r="1327" spans="1:14" s="51" customFormat="1" ht="16.5" customHeight="1" x14ac:dyDescent="0.25">
      <c r="A1327" s="51" t="s">
        <v>3922</v>
      </c>
      <c r="B1327" s="51" t="s">
        <v>3923</v>
      </c>
      <c r="C1327" s="51">
        <v>3559</v>
      </c>
      <c r="D1327" s="51" t="s">
        <v>3924</v>
      </c>
      <c r="E1327" s="52">
        <v>1323</v>
      </c>
      <c r="F1327" s="52">
        <v>1856713.8795000005</v>
      </c>
      <c r="G1327" s="52">
        <v>1728402.5151979011</v>
      </c>
      <c r="H1327" s="53">
        <v>7.4236969209344084E-2</v>
      </c>
      <c r="I1327" s="52">
        <v>128311.36430209945</v>
      </c>
      <c r="J1327" s="52">
        <v>1403.4118514739232</v>
      </c>
      <c r="K1327" s="52">
        <v>1306.4266932712783</v>
      </c>
      <c r="L1327" s="52">
        <v>1389.38</v>
      </c>
      <c r="M1327" s="51" t="s">
        <v>6524</v>
      </c>
      <c r="N1327" s="54" t="s">
        <v>6527</v>
      </c>
    </row>
    <row r="1328" spans="1:14" s="51" customFormat="1" ht="16.5" customHeight="1" x14ac:dyDescent="0.25">
      <c r="A1328" s="51" t="s">
        <v>3925</v>
      </c>
      <c r="B1328" s="51" t="s">
        <v>3926</v>
      </c>
      <c r="C1328" s="51">
        <v>3560</v>
      </c>
      <c r="D1328" s="51" t="s">
        <v>3927</v>
      </c>
      <c r="E1328" s="52">
        <v>420.14000000000004</v>
      </c>
      <c r="F1328" s="52">
        <v>1563352.2220000003</v>
      </c>
      <c r="G1328" s="52">
        <v>1406363.8181876247</v>
      </c>
      <c r="H1328" s="53">
        <v>0.11162716345666945</v>
      </c>
      <c r="I1328" s="52">
        <v>156988.40381237562</v>
      </c>
      <c r="J1328" s="52">
        <v>3721.0268529537775</v>
      </c>
      <c r="K1328" s="52">
        <v>3347.3694915685833</v>
      </c>
      <c r="L1328" s="52">
        <v>3680.76</v>
      </c>
      <c r="M1328" s="51" t="s">
        <v>6521</v>
      </c>
      <c r="N1328" s="54" t="s">
        <v>6522</v>
      </c>
    </row>
    <row r="1329" spans="1:14" s="51" customFormat="1" ht="16.5" customHeight="1" x14ac:dyDescent="0.25">
      <c r="A1329" s="51" t="s">
        <v>3928</v>
      </c>
      <c r="B1329" s="51" t="s">
        <v>3929</v>
      </c>
      <c r="C1329" s="51">
        <v>3561</v>
      </c>
      <c r="D1329" s="51" t="s">
        <v>3930</v>
      </c>
      <c r="E1329" s="52">
        <v>654.19000000000005</v>
      </c>
      <c r="F1329" s="52">
        <v>4328371.9221000001</v>
      </c>
      <c r="G1329" s="52">
        <v>3804390.0824100939</v>
      </c>
      <c r="H1329" s="53">
        <v>0.13773083946164699</v>
      </c>
      <c r="I1329" s="52">
        <v>523981.83968990622</v>
      </c>
      <c r="J1329" s="52">
        <v>6616.3835003592221</v>
      </c>
      <c r="K1329" s="52">
        <v>5815.4207224355214</v>
      </c>
      <c r="L1329" s="52">
        <v>6479.49</v>
      </c>
      <c r="M1329" s="51" t="s">
        <v>6521</v>
      </c>
      <c r="N1329" s="54" t="s">
        <v>6522</v>
      </c>
    </row>
    <row r="1330" spans="1:14" s="51" customFormat="1" ht="16.5" customHeight="1" x14ac:dyDescent="0.25">
      <c r="A1330" s="51" t="s">
        <v>3931</v>
      </c>
      <c r="B1330" s="51" t="s">
        <v>3932</v>
      </c>
      <c r="C1330" s="51">
        <v>3562</v>
      </c>
      <c r="D1330" s="51" t="s">
        <v>3933</v>
      </c>
      <c r="E1330" s="52">
        <v>184.4</v>
      </c>
      <c r="F1330" s="52">
        <v>1811960.5792</v>
      </c>
      <c r="G1330" s="52">
        <v>1733046.382683828</v>
      </c>
      <c r="H1330" s="53">
        <v>4.5534959309031287E-2</v>
      </c>
      <c r="I1330" s="52">
        <v>78914.196516172029</v>
      </c>
      <c r="J1330" s="52">
        <v>9826.250429501084</v>
      </c>
      <c r="K1330" s="52">
        <v>9398.2992553352924</v>
      </c>
      <c r="L1330" s="52">
        <v>9579.5499999999993</v>
      </c>
      <c r="M1330" s="51" t="s">
        <v>6525</v>
      </c>
      <c r="N1330" s="54" t="s">
        <v>6527</v>
      </c>
    </row>
    <row r="1331" spans="1:14" s="51" customFormat="1" ht="16.5" customHeight="1" x14ac:dyDescent="0.25">
      <c r="A1331" s="51" t="s">
        <v>3949</v>
      </c>
      <c r="B1331" s="51" t="s">
        <v>3950</v>
      </c>
      <c r="C1331" s="51">
        <v>3568</v>
      </c>
      <c r="D1331" s="51" t="s">
        <v>3951</v>
      </c>
      <c r="E1331" s="52">
        <v>4323.9100000000008</v>
      </c>
      <c r="F1331" s="52">
        <v>2081530.274</v>
      </c>
      <c r="G1331" s="52">
        <v>1889480.4223696582</v>
      </c>
      <c r="H1331" s="53">
        <v>0.1016416202870658</v>
      </c>
      <c r="I1331" s="52">
        <v>192049.85163034173</v>
      </c>
      <c r="J1331" s="52">
        <v>481.39999999999992</v>
      </c>
      <c r="K1331" s="52">
        <v>436.98421622320029</v>
      </c>
      <c r="L1331" s="52">
        <v>481.4</v>
      </c>
      <c r="M1331" s="51" t="s">
        <v>6524</v>
      </c>
      <c r="N1331" s="54" t="s">
        <v>6522</v>
      </c>
    </row>
    <row r="1332" spans="1:14" s="51" customFormat="1" ht="16.5" customHeight="1" x14ac:dyDescent="0.25">
      <c r="A1332" s="51" t="s">
        <v>3934</v>
      </c>
      <c r="B1332" s="51" t="s">
        <v>3935</v>
      </c>
      <c r="C1332" s="51">
        <v>3563</v>
      </c>
      <c r="D1332" s="51" t="s">
        <v>3936</v>
      </c>
      <c r="E1332" s="52">
        <v>14638.99</v>
      </c>
      <c r="F1332" s="52">
        <v>8580790.3783999998</v>
      </c>
      <c r="G1332" s="52">
        <v>7346328.9531843085</v>
      </c>
      <c r="H1332" s="53">
        <v>0.16803786395661024</v>
      </c>
      <c r="I1332" s="52">
        <v>1234461.4252156913</v>
      </c>
      <c r="J1332" s="52">
        <v>586.16</v>
      </c>
      <c r="K1332" s="52">
        <v>501.83304675966775</v>
      </c>
      <c r="L1332" s="52">
        <v>586.16</v>
      </c>
      <c r="M1332" s="51" t="s">
        <v>6521</v>
      </c>
      <c r="N1332" s="54" t="s">
        <v>6528</v>
      </c>
    </row>
    <row r="1333" spans="1:14" s="51" customFormat="1" ht="16.5" customHeight="1" x14ac:dyDescent="0.25">
      <c r="A1333" s="51" t="s">
        <v>3937</v>
      </c>
      <c r="B1333" s="51" t="s">
        <v>3938</v>
      </c>
      <c r="C1333" s="51">
        <v>3564</v>
      </c>
      <c r="D1333" s="51" t="s">
        <v>3939</v>
      </c>
      <c r="E1333" s="52">
        <v>1263.6099999999997</v>
      </c>
      <c r="F1333" s="52">
        <v>792245.56170000008</v>
      </c>
      <c r="G1333" s="52">
        <v>813574.25561683462</v>
      </c>
      <c r="H1333" s="53">
        <v>-2.6216038388116814E-2</v>
      </c>
      <c r="I1333" s="52">
        <v>-21328.693916834542</v>
      </c>
      <c r="J1333" s="52">
        <v>626.97000000000025</v>
      </c>
      <c r="K1333" s="52">
        <v>643.84917467955688</v>
      </c>
      <c r="L1333" s="52">
        <v>626.97</v>
      </c>
      <c r="M1333" s="51" t="s">
        <v>6521</v>
      </c>
      <c r="N1333" s="54" t="s">
        <v>6522</v>
      </c>
    </row>
    <row r="1334" spans="1:14" s="51" customFormat="1" ht="16.5" customHeight="1" x14ac:dyDescent="0.25">
      <c r="A1334" s="51" t="s">
        <v>3952</v>
      </c>
      <c r="B1334" s="51" t="s">
        <v>3953</v>
      </c>
      <c r="C1334" s="51">
        <v>3569</v>
      </c>
      <c r="D1334" s="51" t="s">
        <v>3954</v>
      </c>
      <c r="E1334" s="52">
        <v>2138.8200000000002</v>
      </c>
      <c r="F1334" s="52">
        <v>866992.07519999996</v>
      </c>
      <c r="G1334" s="52">
        <v>1019139.1144687907</v>
      </c>
      <c r="H1334" s="53">
        <v>-0.14928976536053651</v>
      </c>
      <c r="I1334" s="52">
        <v>-152147.03926879074</v>
      </c>
      <c r="J1334" s="52">
        <v>405.35999999999996</v>
      </c>
      <c r="K1334" s="52">
        <v>476.49597182969609</v>
      </c>
      <c r="L1334" s="52">
        <v>405.36</v>
      </c>
      <c r="M1334" s="51" t="s">
        <v>6524</v>
      </c>
      <c r="N1334" s="54" t="s">
        <v>6522</v>
      </c>
    </row>
    <row r="1335" spans="1:14" s="51" customFormat="1" ht="16.5" customHeight="1" x14ac:dyDescent="0.25">
      <c r="A1335" s="51" t="s">
        <v>3940</v>
      </c>
      <c r="B1335" s="51" t="s">
        <v>3941</v>
      </c>
      <c r="C1335" s="51">
        <v>3565</v>
      </c>
      <c r="D1335" s="51" t="s">
        <v>3942</v>
      </c>
      <c r="E1335" s="52">
        <v>1993.88</v>
      </c>
      <c r="F1335" s="52">
        <v>3171518.2855999996</v>
      </c>
      <c r="G1335" s="52">
        <v>3182142.0731575973</v>
      </c>
      <c r="H1335" s="53">
        <v>-3.338564813687217E-3</v>
      </c>
      <c r="I1335" s="52">
        <v>-10623.787557597738</v>
      </c>
      <c r="J1335" s="52">
        <v>1590.6264597668865</v>
      </c>
      <c r="K1335" s="52">
        <v>1595.9546578317638</v>
      </c>
      <c r="L1335" s="52">
        <v>1478.84</v>
      </c>
      <c r="M1335" s="51" t="s">
        <v>6521</v>
      </c>
      <c r="N1335" s="54" t="s">
        <v>6522</v>
      </c>
    </row>
    <row r="1336" spans="1:14" s="51" customFormat="1" ht="16.5" customHeight="1" x14ac:dyDescent="0.25">
      <c r="A1336" s="51" t="s">
        <v>3943</v>
      </c>
      <c r="B1336" s="51" t="s">
        <v>3944</v>
      </c>
      <c r="C1336" s="51">
        <v>3566</v>
      </c>
      <c r="D1336" s="51" t="s">
        <v>3945</v>
      </c>
      <c r="E1336" s="52">
        <v>258.17</v>
      </c>
      <c r="F1336" s="52">
        <v>272593.95789999998</v>
      </c>
      <c r="G1336" s="52">
        <v>232820.52521272158</v>
      </c>
      <c r="H1336" s="53">
        <v>0.17083301676662122</v>
      </c>
      <c r="I1336" s="52">
        <v>39773.4326872784</v>
      </c>
      <c r="J1336" s="52">
        <v>1055.8699999999999</v>
      </c>
      <c r="K1336" s="52">
        <v>901.81091998575187</v>
      </c>
      <c r="L1336" s="52">
        <v>1055.8699999999999</v>
      </c>
      <c r="M1336" s="51" t="s">
        <v>6525</v>
      </c>
      <c r="N1336" s="54" t="s">
        <v>6522</v>
      </c>
    </row>
    <row r="1337" spans="1:14" s="51" customFormat="1" ht="16.5" customHeight="1" x14ac:dyDescent="0.25">
      <c r="A1337" s="51" t="s">
        <v>3955</v>
      </c>
      <c r="B1337" s="51" t="s">
        <v>3956</v>
      </c>
      <c r="C1337" s="51">
        <v>3717</v>
      </c>
      <c r="D1337" s="51" t="s">
        <v>3957</v>
      </c>
      <c r="E1337" s="52">
        <v>858.8</v>
      </c>
      <c r="F1337" s="52">
        <v>4478428.7917999998</v>
      </c>
      <c r="G1337" s="52">
        <v>4421645.7092175782</v>
      </c>
      <c r="H1337" s="53">
        <v>1.2842069744314566E-2</v>
      </c>
      <c r="I1337" s="52">
        <v>56783.082582421601</v>
      </c>
      <c r="J1337" s="52">
        <v>5214.7517370749883</v>
      </c>
      <c r="K1337" s="52">
        <v>5148.6326376543766</v>
      </c>
      <c r="L1337" s="52">
        <v>5211.7299999999996</v>
      </c>
      <c r="M1337" s="51" t="s">
        <v>6524</v>
      </c>
      <c r="N1337" s="54" t="s">
        <v>6522</v>
      </c>
    </row>
    <row r="1338" spans="1:14" s="51" customFormat="1" ht="16.5" customHeight="1" x14ac:dyDescent="0.25">
      <c r="A1338" s="51" t="s">
        <v>3958</v>
      </c>
      <c r="B1338" s="51" t="s">
        <v>3959</v>
      </c>
      <c r="C1338" s="51">
        <v>3718</v>
      </c>
      <c r="D1338" s="51" t="s">
        <v>3960</v>
      </c>
      <c r="E1338" s="52">
        <v>566.23</v>
      </c>
      <c r="F1338" s="52">
        <v>3720117.8179000001</v>
      </c>
      <c r="G1338" s="52">
        <v>3743761.3270340282</v>
      </c>
      <c r="H1338" s="53">
        <v>-6.3154424303965007E-3</v>
      </c>
      <c r="I1338" s="52">
        <v>-23643.509134028107</v>
      </c>
      <c r="J1338" s="52">
        <v>6569.9765429242534</v>
      </c>
      <c r="K1338" s="52">
        <v>6611.7325592674852</v>
      </c>
      <c r="L1338" s="52">
        <v>6734.33</v>
      </c>
      <c r="M1338" s="51" t="s">
        <v>6524</v>
      </c>
      <c r="N1338" s="54" t="s">
        <v>6522</v>
      </c>
    </row>
    <row r="1339" spans="1:14" s="51" customFormat="1" ht="16.5" customHeight="1" x14ac:dyDescent="0.25">
      <c r="A1339" s="51" t="s">
        <v>3961</v>
      </c>
      <c r="B1339" s="51" t="s">
        <v>3962</v>
      </c>
      <c r="C1339" s="51">
        <v>3719</v>
      </c>
      <c r="D1339" s="51" t="s">
        <v>3963</v>
      </c>
      <c r="E1339" s="52">
        <v>152.16</v>
      </c>
      <c r="F1339" s="52">
        <v>2255618.9880000004</v>
      </c>
      <c r="G1339" s="52">
        <v>1401555.5574732977</v>
      </c>
      <c r="H1339" s="53">
        <v>0.60936823087227077</v>
      </c>
      <c r="I1339" s="52">
        <v>854063.43052670266</v>
      </c>
      <c r="J1339" s="52">
        <v>14823.994400630918</v>
      </c>
      <c r="K1339" s="52">
        <v>9211.0643892829758</v>
      </c>
      <c r="L1339" s="52">
        <v>17875.650000000001</v>
      </c>
      <c r="M1339" s="51" t="s">
        <v>6525</v>
      </c>
      <c r="N1339" s="54" t="s">
        <v>6527</v>
      </c>
    </row>
    <row r="1340" spans="1:14" s="51" customFormat="1" ht="16.5" customHeight="1" x14ac:dyDescent="0.25">
      <c r="A1340" s="51" t="s">
        <v>3964</v>
      </c>
      <c r="B1340" s="51" t="s">
        <v>3965</v>
      </c>
      <c r="C1340" s="51">
        <v>3721</v>
      </c>
      <c r="D1340" s="51" t="s">
        <v>3966</v>
      </c>
      <c r="E1340" s="52">
        <v>741.34999999999991</v>
      </c>
      <c r="F1340" s="52">
        <v>3725674.3121000002</v>
      </c>
      <c r="G1340" s="52">
        <v>3810242.6412458308</v>
      </c>
      <c r="H1340" s="53">
        <v>-2.2194998352697892E-2</v>
      </c>
      <c r="I1340" s="52">
        <v>-84568.32914583059</v>
      </c>
      <c r="J1340" s="52">
        <v>5025.5268255210103</v>
      </c>
      <c r="K1340" s="52">
        <v>5139.6002444807864</v>
      </c>
      <c r="L1340" s="52">
        <v>5022.45</v>
      </c>
      <c r="M1340" s="51" t="s">
        <v>6524</v>
      </c>
      <c r="N1340" s="54" t="s">
        <v>6522</v>
      </c>
    </row>
    <row r="1341" spans="1:14" s="51" customFormat="1" ht="16.5" customHeight="1" x14ac:dyDescent="0.25">
      <c r="A1341" s="51" t="s">
        <v>3967</v>
      </c>
      <c r="B1341" s="51" t="s">
        <v>3968</v>
      </c>
      <c r="C1341" s="51">
        <v>3722</v>
      </c>
      <c r="D1341" s="51" t="s">
        <v>3969</v>
      </c>
      <c r="E1341" s="52">
        <v>455.65000000000003</v>
      </c>
      <c r="F1341" s="52">
        <v>2890220.0433000005</v>
      </c>
      <c r="G1341" s="52">
        <v>3288806.524319456</v>
      </c>
      <c r="H1341" s="53">
        <v>-0.1211948705623338</v>
      </c>
      <c r="I1341" s="52">
        <v>-398586.48101945547</v>
      </c>
      <c r="J1341" s="52">
        <v>6343.0704341051251</v>
      </c>
      <c r="K1341" s="52">
        <v>7217.8350144177675</v>
      </c>
      <c r="L1341" s="52">
        <v>6697.47</v>
      </c>
      <c r="M1341" s="51" t="s">
        <v>6524</v>
      </c>
      <c r="N1341" s="54" t="s">
        <v>6522</v>
      </c>
    </row>
    <row r="1342" spans="1:14" s="51" customFormat="1" ht="16.5" customHeight="1" x14ac:dyDescent="0.25">
      <c r="A1342" s="51" t="s">
        <v>3970</v>
      </c>
      <c r="B1342" s="51" t="s">
        <v>3971</v>
      </c>
      <c r="C1342" s="51">
        <v>3723</v>
      </c>
      <c r="D1342" s="51" t="s">
        <v>3972</v>
      </c>
      <c r="E1342" s="52">
        <v>138.38000000000002</v>
      </c>
      <c r="F1342" s="52">
        <v>2275349.0992000001</v>
      </c>
      <c r="G1342" s="52">
        <v>1558286.0520003873</v>
      </c>
      <c r="H1342" s="53">
        <v>0.46016137170650517</v>
      </c>
      <c r="I1342" s="52">
        <v>717063.04719961272</v>
      </c>
      <c r="J1342" s="52">
        <v>16442.759786096256</v>
      </c>
      <c r="K1342" s="52">
        <v>11260.919583757675</v>
      </c>
      <c r="L1342" s="52">
        <v>16401.490000000002</v>
      </c>
      <c r="M1342" s="51" t="s">
        <v>6525</v>
      </c>
      <c r="N1342" s="54" t="s">
        <v>6528</v>
      </c>
    </row>
    <row r="1343" spans="1:14" s="51" customFormat="1" ht="16.5" customHeight="1" x14ac:dyDescent="0.25">
      <c r="A1343" s="51" t="s">
        <v>3973</v>
      </c>
      <c r="B1343" s="51" t="s">
        <v>3974</v>
      </c>
      <c r="C1343" s="51">
        <v>3725</v>
      </c>
      <c r="D1343" s="51" t="s">
        <v>3975</v>
      </c>
      <c r="E1343" s="52">
        <v>4366.5499999999993</v>
      </c>
      <c r="F1343" s="52">
        <v>13539925.157500001</v>
      </c>
      <c r="G1343" s="52">
        <v>13952306.336233879</v>
      </c>
      <c r="H1343" s="53">
        <v>-2.9556488282007631E-2</v>
      </c>
      <c r="I1343" s="52">
        <v>-412381.17873387784</v>
      </c>
      <c r="J1343" s="52">
        <v>3100.8290658529049</v>
      </c>
      <c r="K1343" s="52">
        <v>3195.270026962678</v>
      </c>
      <c r="L1343" s="52">
        <v>3097.95</v>
      </c>
      <c r="M1343" s="51" t="s">
        <v>6524</v>
      </c>
      <c r="N1343" s="54" t="s">
        <v>6522</v>
      </c>
    </row>
    <row r="1344" spans="1:14" s="51" customFormat="1" ht="16.5" customHeight="1" x14ac:dyDescent="0.25">
      <c r="A1344" s="51" t="s">
        <v>3976</v>
      </c>
      <c r="B1344" s="51" t="s">
        <v>3977</v>
      </c>
      <c r="C1344" s="51">
        <v>3726</v>
      </c>
      <c r="D1344" s="51" t="s">
        <v>3978</v>
      </c>
      <c r="E1344" s="52">
        <v>661.7</v>
      </c>
      <c r="F1344" s="52">
        <v>3125402.6928000003</v>
      </c>
      <c r="G1344" s="52">
        <v>2889037.9907475756</v>
      </c>
      <c r="H1344" s="53">
        <v>8.1814328094474975E-2</v>
      </c>
      <c r="I1344" s="52">
        <v>236364.70205242466</v>
      </c>
      <c r="J1344" s="52">
        <v>4723.2925688378418</v>
      </c>
      <c r="K1344" s="52">
        <v>4366.08431426262</v>
      </c>
      <c r="L1344" s="52">
        <v>4709.97</v>
      </c>
      <c r="M1344" s="51" t="s">
        <v>6523</v>
      </c>
      <c r="N1344" s="54" t="s">
        <v>6522</v>
      </c>
    </row>
    <row r="1345" spans="1:14" s="51" customFormat="1" ht="16.5" customHeight="1" x14ac:dyDescent="0.25">
      <c r="A1345" s="51" t="s">
        <v>3979</v>
      </c>
      <c r="B1345" s="51" t="s">
        <v>3980</v>
      </c>
      <c r="C1345" s="51">
        <v>3727</v>
      </c>
      <c r="D1345" s="51" t="s">
        <v>3981</v>
      </c>
      <c r="E1345" s="52">
        <v>158.69</v>
      </c>
      <c r="F1345" s="52">
        <v>1668752.2175</v>
      </c>
      <c r="G1345" s="52">
        <v>1304448.4606123844</v>
      </c>
      <c r="H1345" s="53">
        <v>0.27927799977362855</v>
      </c>
      <c r="I1345" s="52">
        <v>364303.75688761566</v>
      </c>
      <c r="J1345" s="52">
        <v>10515.799467515282</v>
      </c>
      <c r="K1345" s="52">
        <v>8220.1049884200911</v>
      </c>
      <c r="L1345" s="52">
        <v>10379.19</v>
      </c>
      <c r="M1345" s="51" t="s">
        <v>6525</v>
      </c>
      <c r="N1345" s="54" t="s">
        <v>6522</v>
      </c>
    </row>
    <row r="1346" spans="1:14" s="51" customFormat="1" ht="16.5" customHeight="1" x14ac:dyDescent="0.25">
      <c r="A1346" s="51" t="s">
        <v>3982</v>
      </c>
      <c r="B1346" s="51" t="s">
        <v>3983</v>
      </c>
      <c r="C1346" s="51">
        <v>3729</v>
      </c>
      <c r="D1346" s="51" t="s">
        <v>3984</v>
      </c>
      <c r="E1346" s="52">
        <v>678.12999999999988</v>
      </c>
      <c r="F1346" s="52">
        <v>1339523.7515999998</v>
      </c>
      <c r="G1346" s="52">
        <v>1381065.5524119742</v>
      </c>
      <c r="H1346" s="53">
        <v>-3.0079528621522189E-2</v>
      </c>
      <c r="I1346" s="52">
        <v>-41541.800811974332</v>
      </c>
      <c r="J1346" s="52">
        <v>1975.3200000000002</v>
      </c>
      <c r="K1346" s="52">
        <v>2036.5793467505853</v>
      </c>
      <c r="L1346" s="52">
        <v>1975.32</v>
      </c>
      <c r="M1346" s="51" t="s">
        <v>6521</v>
      </c>
      <c r="N1346" s="54" t="s">
        <v>6522</v>
      </c>
    </row>
    <row r="1347" spans="1:14" s="51" customFormat="1" ht="16.5" customHeight="1" x14ac:dyDescent="0.25">
      <c r="A1347" s="51" t="s">
        <v>3985</v>
      </c>
      <c r="B1347" s="51" t="s">
        <v>3986</v>
      </c>
      <c r="C1347" s="51">
        <v>3733</v>
      </c>
      <c r="D1347" s="51" t="s">
        <v>3987</v>
      </c>
      <c r="E1347" s="52">
        <v>545.57999999999993</v>
      </c>
      <c r="F1347" s="52">
        <v>1625047.6684000001</v>
      </c>
      <c r="G1347" s="52">
        <v>1725187.432881796</v>
      </c>
      <c r="H1347" s="53">
        <v>-5.8045730320745448E-2</v>
      </c>
      <c r="I1347" s="52">
        <v>-100139.76448179595</v>
      </c>
      <c r="J1347" s="52">
        <v>2978.5689878661246</v>
      </c>
      <c r="K1347" s="52">
        <v>3162.1163401917156</v>
      </c>
      <c r="L1347" s="52">
        <v>2967.38</v>
      </c>
      <c r="M1347" s="51" t="s">
        <v>6525</v>
      </c>
      <c r="N1347" s="54" t="s">
        <v>6522</v>
      </c>
    </row>
    <row r="1348" spans="1:14" s="51" customFormat="1" ht="16.5" customHeight="1" x14ac:dyDescent="0.25">
      <c r="A1348" s="51" t="s">
        <v>3988</v>
      </c>
      <c r="B1348" s="51" t="s">
        <v>3989</v>
      </c>
      <c r="C1348" s="51">
        <v>3734</v>
      </c>
      <c r="D1348" s="51" t="s">
        <v>3990</v>
      </c>
      <c r="E1348" s="52">
        <v>236.8</v>
      </c>
      <c r="F1348" s="52">
        <v>1864800.3652000001</v>
      </c>
      <c r="G1348" s="52">
        <v>1624236.921280273</v>
      </c>
      <c r="H1348" s="53">
        <v>0.14810859226750472</v>
      </c>
      <c r="I1348" s="52">
        <v>240563.44391972711</v>
      </c>
      <c r="J1348" s="52">
        <v>7875.0015422297301</v>
      </c>
      <c r="K1348" s="52">
        <v>6859.1086202714232</v>
      </c>
      <c r="L1348" s="52">
        <v>7837.24</v>
      </c>
      <c r="M1348" s="51" t="s">
        <v>6525</v>
      </c>
      <c r="N1348" s="54" t="s">
        <v>6522</v>
      </c>
    </row>
    <row r="1349" spans="1:14" s="51" customFormat="1" ht="16.5" customHeight="1" x14ac:dyDescent="0.25">
      <c r="A1349" s="51" t="s">
        <v>3991</v>
      </c>
      <c r="B1349" s="51" t="s">
        <v>3992</v>
      </c>
      <c r="C1349" s="51">
        <v>3735</v>
      </c>
      <c r="D1349" s="51" t="s">
        <v>3993</v>
      </c>
      <c r="E1349" s="52">
        <v>228.26000000000002</v>
      </c>
      <c r="F1349" s="52">
        <v>2638194.179</v>
      </c>
      <c r="G1349" s="52">
        <v>2706614.3863476389</v>
      </c>
      <c r="H1349" s="53">
        <v>-2.5278890001012133E-2</v>
      </c>
      <c r="I1349" s="52">
        <v>-68420.207347638905</v>
      </c>
      <c r="J1349" s="52">
        <v>11557.847099798475</v>
      </c>
      <c r="K1349" s="52">
        <v>11857.593911975986</v>
      </c>
      <c r="L1349" s="52">
        <v>12477.78</v>
      </c>
      <c r="M1349" s="51" t="s">
        <v>6524</v>
      </c>
      <c r="N1349" s="54" t="s">
        <v>6522</v>
      </c>
    </row>
    <row r="1350" spans="1:14" s="51" customFormat="1" ht="16.5" customHeight="1" x14ac:dyDescent="0.25">
      <c r="A1350" s="51" t="s">
        <v>3994</v>
      </c>
      <c r="B1350" s="51" t="s">
        <v>3995</v>
      </c>
      <c r="C1350" s="51">
        <v>3736</v>
      </c>
      <c r="D1350" s="51" t="s">
        <v>3996</v>
      </c>
      <c r="E1350" s="52">
        <v>235.58</v>
      </c>
      <c r="F1350" s="52">
        <v>4489033.7719999999</v>
      </c>
      <c r="G1350" s="52">
        <v>4717094.6926221112</v>
      </c>
      <c r="H1350" s="53">
        <v>-4.8347751207711731E-2</v>
      </c>
      <c r="I1350" s="52">
        <v>-228060.9206221113</v>
      </c>
      <c r="J1350" s="52">
        <v>19055.241412683587</v>
      </c>
      <c r="K1350" s="52">
        <v>20023.324104856572</v>
      </c>
      <c r="L1350" s="52">
        <v>18831.53</v>
      </c>
      <c r="M1350" s="51" t="s">
        <v>6524</v>
      </c>
      <c r="N1350" s="54" t="s">
        <v>6527</v>
      </c>
    </row>
    <row r="1351" spans="1:14" s="51" customFormat="1" ht="16.5" customHeight="1" x14ac:dyDescent="0.25">
      <c r="A1351" s="51" t="s">
        <v>3997</v>
      </c>
      <c r="B1351" s="51" t="s">
        <v>3998</v>
      </c>
      <c r="C1351" s="51">
        <v>3738</v>
      </c>
      <c r="D1351" s="51" t="s">
        <v>3999</v>
      </c>
      <c r="E1351" s="52">
        <v>570.97</v>
      </c>
      <c r="F1351" s="52">
        <v>2452208.65981293</v>
      </c>
      <c r="G1351" s="52">
        <v>2422153.0916406307</v>
      </c>
      <c r="H1351" s="53">
        <v>1.2408616233229752E-2</v>
      </c>
      <c r="I1351" s="52">
        <v>30055.568172299303</v>
      </c>
      <c r="J1351" s="52">
        <v>4294.8117410948562</v>
      </c>
      <c r="K1351" s="52">
        <v>4242.1722536046209</v>
      </c>
      <c r="L1351" s="52">
        <v>4316.5600000000004</v>
      </c>
      <c r="M1351" s="51" t="s">
        <v>6524</v>
      </c>
      <c r="N1351" s="54" t="s">
        <v>6522</v>
      </c>
    </row>
    <row r="1352" spans="1:14" s="51" customFormat="1" ht="16.5" customHeight="1" x14ac:dyDescent="0.25">
      <c r="A1352" s="51" t="s">
        <v>4000</v>
      </c>
      <c r="B1352" s="51" t="s">
        <v>4001</v>
      </c>
      <c r="C1352" s="51">
        <v>3739</v>
      </c>
      <c r="D1352" s="51" t="s">
        <v>4002</v>
      </c>
      <c r="E1352" s="52">
        <v>39.770000000000003</v>
      </c>
      <c r="F1352" s="52">
        <v>222910.84645276715</v>
      </c>
      <c r="G1352" s="52">
        <v>204493.65853131545</v>
      </c>
      <c r="H1352" s="53">
        <v>9.006239143905459E-2</v>
      </c>
      <c r="I1352" s="52">
        <v>18417.187921451696</v>
      </c>
      <c r="J1352" s="52">
        <v>5604.9999108063148</v>
      </c>
      <c r="K1352" s="52">
        <v>5141.9074310112001</v>
      </c>
      <c r="L1352" s="52">
        <v>5634.63</v>
      </c>
      <c r="M1352" s="51" t="s">
        <v>6525</v>
      </c>
      <c r="N1352" s="54" t="s">
        <v>6531</v>
      </c>
    </row>
    <row r="1353" spans="1:14" s="51" customFormat="1" ht="16.5" customHeight="1" x14ac:dyDescent="0.25">
      <c r="A1353" s="51" t="s">
        <v>4003</v>
      </c>
      <c r="B1353" s="51" t="s">
        <v>4004</v>
      </c>
      <c r="C1353" s="51">
        <v>3742</v>
      </c>
      <c r="D1353" s="51" t="s">
        <v>4005</v>
      </c>
      <c r="E1353" s="52">
        <v>4561.6000000000004</v>
      </c>
      <c r="F1353" s="52">
        <v>13108480.308600001</v>
      </c>
      <c r="G1353" s="52">
        <v>14141980.759441638</v>
      </c>
      <c r="H1353" s="53">
        <v>-7.3080317985275145E-2</v>
      </c>
      <c r="I1353" s="52">
        <v>-1033500.4508416373</v>
      </c>
      <c r="J1353" s="52">
        <v>2873.6584331374956</v>
      </c>
      <c r="K1353" s="52">
        <v>3100.2237722381701</v>
      </c>
      <c r="L1353" s="52">
        <v>2870.55</v>
      </c>
      <c r="M1353" s="51" t="s">
        <v>6521</v>
      </c>
      <c r="N1353" s="54" t="s">
        <v>6522</v>
      </c>
    </row>
    <row r="1354" spans="1:14" s="51" customFormat="1" ht="16.5" customHeight="1" x14ac:dyDescent="0.25">
      <c r="A1354" s="51" t="s">
        <v>4006</v>
      </c>
      <c r="B1354" s="51" t="s">
        <v>4007</v>
      </c>
      <c r="C1354" s="51">
        <v>3743</v>
      </c>
      <c r="D1354" s="51" t="s">
        <v>4008</v>
      </c>
      <c r="E1354" s="52">
        <v>701.02</v>
      </c>
      <c r="F1354" s="52">
        <v>2749479.9310000003</v>
      </c>
      <c r="G1354" s="52">
        <v>3105605.1672086827</v>
      </c>
      <c r="H1354" s="53">
        <v>-0.114671768313925</v>
      </c>
      <c r="I1354" s="52">
        <v>-356125.23620868241</v>
      </c>
      <c r="J1354" s="52">
        <v>3922.113393341132</v>
      </c>
      <c r="K1354" s="52">
        <v>4430.1234875020436</v>
      </c>
      <c r="L1354" s="52">
        <v>3910.25</v>
      </c>
      <c r="M1354" s="51" t="s">
        <v>6521</v>
      </c>
      <c r="N1354" s="54" t="s">
        <v>6522</v>
      </c>
    </row>
    <row r="1355" spans="1:14" s="51" customFormat="1" ht="16.5" customHeight="1" x14ac:dyDescent="0.25">
      <c r="A1355" s="51" t="s">
        <v>4009</v>
      </c>
      <c r="B1355" s="51" t="s">
        <v>4010</v>
      </c>
      <c r="C1355" s="51">
        <v>3746</v>
      </c>
      <c r="D1355" s="51" t="s">
        <v>4011</v>
      </c>
      <c r="E1355" s="52">
        <v>4851.3</v>
      </c>
      <c r="F1355" s="52">
        <v>18096196.954500001</v>
      </c>
      <c r="G1355" s="52">
        <v>17237672.476366296</v>
      </c>
      <c r="H1355" s="53">
        <v>4.9805127653445247E-2</v>
      </c>
      <c r="I1355" s="52">
        <v>858524.47813370451</v>
      </c>
      <c r="J1355" s="52">
        <v>3730.1747891286873</v>
      </c>
      <c r="K1355" s="52">
        <v>3553.2068675130986</v>
      </c>
      <c r="L1355" s="52">
        <v>3728.52</v>
      </c>
      <c r="M1355" s="51" t="s">
        <v>6524</v>
      </c>
      <c r="N1355" s="54" t="s">
        <v>6522</v>
      </c>
    </row>
    <row r="1356" spans="1:14" s="51" customFormat="1" ht="16.5" customHeight="1" x14ac:dyDescent="0.25">
      <c r="A1356" s="51" t="s">
        <v>4012</v>
      </c>
      <c r="B1356" s="51" t="s">
        <v>4013</v>
      </c>
      <c r="C1356" s="51">
        <v>3747</v>
      </c>
      <c r="D1356" s="51" t="s">
        <v>4014</v>
      </c>
      <c r="E1356" s="52">
        <v>647</v>
      </c>
      <c r="F1356" s="52">
        <v>3501242.2238000007</v>
      </c>
      <c r="G1356" s="52">
        <v>3104427.9794499879</v>
      </c>
      <c r="H1356" s="53">
        <v>0.12782201647993019</v>
      </c>
      <c r="I1356" s="52">
        <v>396814.24435001286</v>
      </c>
      <c r="J1356" s="52">
        <v>5411.502664296755</v>
      </c>
      <c r="K1356" s="52">
        <v>4798.1885308346027</v>
      </c>
      <c r="L1356" s="52">
        <v>5315.56</v>
      </c>
      <c r="M1356" s="51" t="s">
        <v>6524</v>
      </c>
      <c r="N1356" s="54" t="s">
        <v>6522</v>
      </c>
    </row>
    <row r="1357" spans="1:14" s="51" customFormat="1" ht="16.5" customHeight="1" x14ac:dyDescent="0.25">
      <c r="A1357" s="51" t="s">
        <v>4015</v>
      </c>
      <c r="B1357" s="51" t="s">
        <v>4016</v>
      </c>
      <c r="C1357" s="51">
        <v>3750</v>
      </c>
      <c r="D1357" s="51" t="s">
        <v>4017</v>
      </c>
      <c r="E1357" s="52">
        <v>18474.010000000002</v>
      </c>
      <c r="F1357" s="52">
        <v>44752641.346100003</v>
      </c>
      <c r="G1357" s="52">
        <v>52851073.380133443</v>
      </c>
      <c r="H1357" s="53">
        <v>-0.15323117424286059</v>
      </c>
      <c r="I1357" s="52">
        <v>-8098432.0340334401</v>
      </c>
      <c r="J1357" s="52">
        <v>2422.46493025066</v>
      </c>
      <c r="K1357" s="52">
        <v>2860.8338622818455</v>
      </c>
      <c r="L1357" s="52">
        <v>2421.2600000000002</v>
      </c>
      <c r="M1357" s="51" t="s">
        <v>6524</v>
      </c>
      <c r="N1357" s="54" t="s">
        <v>6522</v>
      </c>
    </row>
    <row r="1358" spans="1:14" s="51" customFormat="1" ht="16.5" customHeight="1" x14ac:dyDescent="0.25">
      <c r="A1358" s="51" t="s">
        <v>4018</v>
      </c>
      <c r="B1358" s="51" t="s">
        <v>4019</v>
      </c>
      <c r="C1358" s="51">
        <v>3751</v>
      </c>
      <c r="D1358" s="51" t="s">
        <v>4020</v>
      </c>
      <c r="E1358" s="52">
        <v>1834.2900000000002</v>
      </c>
      <c r="F1358" s="52">
        <v>5871832.3836000003</v>
      </c>
      <c r="G1358" s="52">
        <v>6898827.172995205</v>
      </c>
      <c r="H1358" s="53">
        <v>-0.14886512788945883</v>
      </c>
      <c r="I1358" s="52">
        <v>-1026994.7893952047</v>
      </c>
      <c r="J1358" s="52">
        <v>3201.1472469456844</v>
      </c>
      <c r="K1358" s="52">
        <v>3761.0340638586072</v>
      </c>
      <c r="L1358" s="52">
        <v>3168.94</v>
      </c>
      <c r="M1358" s="51" t="s">
        <v>6524</v>
      </c>
      <c r="N1358" s="54" t="s">
        <v>6522</v>
      </c>
    </row>
    <row r="1359" spans="1:14" s="51" customFormat="1" ht="16.5" customHeight="1" x14ac:dyDescent="0.25">
      <c r="A1359" s="51" t="s">
        <v>4021</v>
      </c>
      <c r="B1359" s="51" t="s">
        <v>4022</v>
      </c>
      <c r="C1359" s="51">
        <v>3752</v>
      </c>
      <c r="D1359" s="51" t="s">
        <v>4023</v>
      </c>
      <c r="E1359" s="52">
        <v>248.27</v>
      </c>
      <c r="F1359" s="52">
        <v>1755151.1850000001</v>
      </c>
      <c r="G1359" s="52">
        <v>1402309.8056710281</v>
      </c>
      <c r="H1359" s="53">
        <v>0.25161442778340382</v>
      </c>
      <c r="I1359" s="52">
        <v>352841.37932897196</v>
      </c>
      <c r="J1359" s="52">
        <v>7069.5258589438918</v>
      </c>
      <c r="K1359" s="52">
        <v>5648.3256360858259</v>
      </c>
      <c r="L1359" s="52">
        <v>6934.38</v>
      </c>
      <c r="M1359" s="51" t="s">
        <v>6525</v>
      </c>
      <c r="N1359" s="54" t="s">
        <v>6522</v>
      </c>
    </row>
    <row r="1360" spans="1:14" s="51" customFormat="1" ht="16.5" customHeight="1" x14ac:dyDescent="0.25">
      <c r="A1360" s="51" t="s">
        <v>4024</v>
      </c>
      <c r="B1360" s="51" t="s">
        <v>4025</v>
      </c>
      <c r="C1360" s="51">
        <v>3754</v>
      </c>
      <c r="D1360" s="51" t="s">
        <v>4026</v>
      </c>
      <c r="E1360" s="52">
        <v>13540.03</v>
      </c>
      <c r="F1360" s="52">
        <v>62575419.317635365</v>
      </c>
      <c r="G1360" s="52">
        <v>62234985.404909886</v>
      </c>
      <c r="H1360" s="53">
        <v>5.4701372629970546E-3</v>
      </c>
      <c r="I1360" s="52">
        <v>340433.91272547841</v>
      </c>
      <c r="J1360" s="52">
        <v>4621.5126050411527</v>
      </c>
      <c r="K1360" s="52">
        <v>4596.3698311532462</v>
      </c>
      <c r="L1360" s="52">
        <v>4653.54</v>
      </c>
      <c r="M1360" s="51" t="s">
        <v>6523</v>
      </c>
      <c r="N1360" s="54" t="s">
        <v>6522</v>
      </c>
    </row>
    <row r="1361" spans="1:14" s="51" customFormat="1" ht="16.5" customHeight="1" x14ac:dyDescent="0.25">
      <c r="A1361" s="51" t="s">
        <v>4027</v>
      </c>
      <c r="B1361" s="51" t="s">
        <v>4028</v>
      </c>
      <c r="C1361" s="51">
        <v>3755</v>
      </c>
      <c r="D1361" s="51" t="s">
        <v>4029</v>
      </c>
      <c r="E1361" s="52">
        <v>3145.71</v>
      </c>
      <c r="F1361" s="52">
        <v>16593459.821436733</v>
      </c>
      <c r="G1361" s="52">
        <v>16540686.612563971</v>
      </c>
      <c r="H1361" s="53">
        <v>3.1905089618635696E-3</v>
      </c>
      <c r="I1361" s="52">
        <v>52773.208872761577</v>
      </c>
      <c r="J1361" s="52">
        <v>5274.9490008413786</v>
      </c>
      <c r="K1361" s="52">
        <v>5258.1727535481568</v>
      </c>
      <c r="L1361" s="52">
        <v>5295.71</v>
      </c>
      <c r="M1361" s="51" t="s">
        <v>6524</v>
      </c>
      <c r="N1361" s="54" t="s">
        <v>6527</v>
      </c>
    </row>
    <row r="1362" spans="1:14" s="51" customFormat="1" ht="16.5" customHeight="1" x14ac:dyDescent="0.25">
      <c r="A1362" s="51" t="s">
        <v>4030</v>
      </c>
      <c r="B1362" s="51" t="s">
        <v>4031</v>
      </c>
      <c r="C1362" s="51">
        <v>3756</v>
      </c>
      <c r="D1362" s="51" t="s">
        <v>4032</v>
      </c>
      <c r="E1362" s="52">
        <v>494.23</v>
      </c>
      <c r="F1362" s="52">
        <v>5533995.144454224</v>
      </c>
      <c r="G1362" s="52">
        <v>4175294.1636104742</v>
      </c>
      <c r="H1362" s="53">
        <v>0.3254144325172168</v>
      </c>
      <c r="I1362" s="52">
        <v>1358700.9808437498</v>
      </c>
      <c r="J1362" s="52">
        <v>11197.206046687219</v>
      </c>
      <c r="K1362" s="52">
        <v>8448.0791607358406</v>
      </c>
      <c r="L1362" s="52">
        <v>11233.65</v>
      </c>
      <c r="M1362" s="51" t="s">
        <v>6523</v>
      </c>
      <c r="N1362" s="54" t="s">
        <v>6528</v>
      </c>
    </row>
    <row r="1363" spans="1:14" s="51" customFormat="1" ht="16.5" customHeight="1" x14ac:dyDescent="0.25">
      <c r="A1363" s="51" t="s">
        <v>4033</v>
      </c>
      <c r="B1363" s="51" t="s">
        <v>4034</v>
      </c>
      <c r="C1363" s="51">
        <v>3757</v>
      </c>
      <c r="D1363" s="51" t="s">
        <v>4035</v>
      </c>
      <c r="E1363" s="52">
        <v>158.91000000000003</v>
      </c>
      <c r="F1363" s="52">
        <v>2831533.8157087611</v>
      </c>
      <c r="G1363" s="52">
        <v>2421843.5112307193</v>
      </c>
      <c r="H1363" s="53">
        <v>0.16916464774796602</v>
      </c>
      <c r="I1363" s="52">
        <v>409690.30447804183</v>
      </c>
      <c r="J1363" s="52">
        <v>17818.474707122023</v>
      </c>
      <c r="K1363" s="52">
        <v>15240.34680782027</v>
      </c>
      <c r="L1363" s="52">
        <v>20621.73</v>
      </c>
      <c r="M1363" s="51" t="s">
        <v>6525</v>
      </c>
      <c r="N1363" s="54" t="s">
        <v>6530</v>
      </c>
    </row>
    <row r="1364" spans="1:14" s="51" customFormat="1" ht="16.5" customHeight="1" x14ac:dyDescent="0.25">
      <c r="A1364" s="51" t="s">
        <v>4036</v>
      </c>
      <c r="B1364" s="51" t="s">
        <v>4037</v>
      </c>
      <c r="C1364" s="51">
        <v>3911</v>
      </c>
      <c r="D1364" s="51" t="s">
        <v>4038</v>
      </c>
      <c r="E1364" s="52">
        <v>19173.960000000003</v>
      </c>
      <c r="F1364" s="52">
        <v>34309446.7958</v>
      </c>
      <c r="G1364" s="52">
        <v>36434529.185513318</v>
      </c>
      <c r="H1364" s="53">
        <v>-5.8326056002893756E-2</v>
      </c>
      <c r="I1364" s="52">
        <v>-2125082.3897133172</v>
      </c>
      <c r="J1364" s="52">
        <v>1789.3771967710372</v>
      </c>
      <c r="K1364" s="52">
        <v>1900.2088867147586</v>
      </c>
      <c r="L1364" s="52">
        <v>1848.57</v>
      </c>
      <c r="M1364" s="51" t="s">
        <v>6521</v>
      </c>
      <c r="N1364" s="54" t="s">
        <v>6522</v>
      </c>
    </row>
    <row r="1365" spans="1:14" s="51" customFormat="1" ht="16.5" customHeight="1" x14ac:dyDescent="0.25">
      <c r="A1365" s="51" t="s">
        <v>4039</v>
      </c>
      <c r="B1365" s="51" t="s">
        <v>4040</v>
      </c>
      <c r="C1365" s="51">
        <v>3912</v>
      </c>
      <c r="D1365" s="51" t="s">
        <v>4041</v>
      </c>
      <c r="E1365" s="52">
        <v>18901.100000000006</v>
      </c>
      <c r="F1365" s="52">
        <v>54267507.557799995</v>
      </c>
      <c r="G1365" s="52">
        <v>49676951.856231771</v>
      </c>
      <c r="H1365" s="53">
        <v>9.2408159720700711E-2</v>
      </c>
      <c r="I1365" s="52">
        <v>4590555.7015682235</v>
      </c>
      <c r="J1365" s="52">
        <v>2871.1295933993247</v>
      </c>
      <c r="K1365" s="52">
        <v>2628.2571837740534</v>
      </c>
      <c r="L1365" s="52">
        <v>2861.97</v>
      </c>
      <c r="M1365" s="51" t="s">
        <v>6521</v>
      </c>
      <c r="N1365" s="54" t="s">
        <v>6522</v>
      </c>
    </row>
    <row r="1366" spans="1:14" s="51" customFormat="1" ht="16.5" customHeight="1" x14ac:dyDescent="0.25">
      <c r="A1366" s="51" t="s">
        <v>4042</v>
      </c>
      <c r="B1366" s="51" t="s">
        <v>4043</v>
      </c>
      <c r="C1366" s="51">
        <v>3913</v>
      </c>
      <c r="D1366" s="51" t="s">
        <v>4044</v>
      </c>
      <c r="E1366" s="52">
        <v>8690.15</v>
      </c>
      <c r="F1366" s="52">
        <v>36666644.470599994</v>
      </c>
      <c r="G1366" s="52">
        <v>34668467.88455011</v>
      </c>
      <c r="H1366" s="53">
        <v>5.7636714512566245E-2</v>
      </c>
      <c r="I1366" s="52">
        <v>1998176.5860498846</v>
      </c>
      <c r="J1366" s="52">
        <v>4219.3338976427331</v>
      </c>
      <c r="K1366" s="52">
        <v>3989.3980983700062</v>
      </c>
      <c r="L1366" s="52">
        <v>4184.54</v>
      </c>
      <c r="M1366" s="51" t="s">
        <v>6521</v>
      </c>
      <c r="N1366" s="54" t="s">
        <v>6522</v>
      </c>
    </row>
    <row r="1367" spans="1:14" s="51" customFormat="1" ht="16.5" customHeight="1" x14ac:dyDescent="0.25">
      <c r="A1367" s="51" t="s">
        <v>4045</v>
      </c>
      <c r="B1367" s="51" t="s">
        <v>4046</v>
      </c>
      <c r="C1367" s="51">
        <v>3914</v>
      </c>
      <c r="D1367" s="51" t="s">
        <v>4047</v>
      </c>
      <c r="E1367" s="52">
        <v>1017.74</v>
      </c>
      <c r="F1367" s="52">
        <v>7408184.8170000007</v>
      </c>
      <c r="G1367" s="52">
        <v>6682315.014652065</v>
      </c>
      <c r="H1367" s="53">
        <v>0.10862549891113304</v>
      </c>
      <c r="I1367" s="52">
        <v>725869.80234793574</v>
      </c>
      <c r="J1367" s="52">
        <v>7279.0543920844229</v>
      </c>
      <c r="K1367" s="52">
        <v>6565.8370651168916</v>
      </c>
      <c r="L1367" s="52">
        <v>7011.15</v>
      </c>
      <c r="M1367" s="51" t="s">
        <v>6521</v>
      </c>
      <c r="N1367" s="54" t="s">
        <v>6522</v>
      </c>
    </row>
    <row r="1368" spans="1:14" s="51" customFormat="1" ht="16.5" customHeight="1" x14ac:dyDescent="0.25">
      <c r="A1368" s="51" t="s">
        <v>4048</v>
      </c>
      <c r="B1368" s="51" t="s">
        <v>4049</v>
      </c>
      <c r="C1368" s="51">
        <v>3915</v>
      </c>
      <c r="D1368" s="51" t="s">
        <v>4050</v>
      </c>
      <c r="E1368" s="52">
        <v>6730.5800000000008</v>
      </c>
      <c r="F1368" s="52">
        <v>3151257.5560000003</v>
      </c>
      <c r="G1368" s="52">
        <v>3907857.597281226</v>
      </c>
      <c r="H1368" s="53">
        <v>-0.19360993138736871</v>
      </c>
      <c r="I1368" s="52">
        <v>-756600.04128122563</v>
      </c>
      <c r="J1368" s="52">
        <v>468.2</v>
      </c>
      <c r="K1368" s="52">
        <v>580.61230938213725</v>
      </c>
      <c r="L1368" s="52">
        <v>468.2</v>
      </c>
      <c r="M1368" s="51" t="s">
        <v>6524</v>
      </c>
      <c r="N1368" s="54" t="s">
        <v>6522</v>
      </c>
    </row>
    <row r="1369" spans="1:14" s="51" customFormat="1" ht="16.5" customHeight="1" x14ac:dyDescent="0.25">
      <c r="A1369" s="51" t="s">
        <v>4051</v>
      </c>
      <c r="B1369" s="51" t="s">
        <v>4052</v>
      </c>
      <c r="C1369" s="51">
        <v>3916</v>
      </c>
      <c r="D1369" s="51" t="s">
        <v>4053</v>
      </c>
      <c r="E1369" s="52">
        <v>6578.11</v>
      </c>
      <c r="F1369" s="52">
        <v>13355646.430699999</v>
      </c>
      <c r="G1369" s="52">
        <v>15065711.568970833</v>
      </c>
      <c r="H1369" s="53">
        <v>-0.11350709393593228</v>
      </c>
      <c r="I1369" s="52">
        <v>-1710065.1382708345</v>
      </c>
      <c r="J1369" s="52">
        <v>2030.3166761729431</v>
      </c>
      <c r="K1369" s="52">
        <v>2290.2796652793636</v>
      </c>
      <c r="L1369" s="52">
        <v>2092.67</v>
      </c>
      <c r="M1369" s="51" t="s">
        <v>6521</v>
      </c>
      <c r="N1369" s="54" t="s">
        <v>6522</v>
      </c>
    </row>
    <row r="1370" spans="1:14" s="51" customFormat="1" ht="16.5" customHeight="1" x14ac:dyDescent="0.25">
      <c r="A1370" s="51" t="s">
        <v>4054</v>
      </c>
      <c r="B1370" s="51" t="s">
        <v>4055</v>
      </c>
      <c r="C1370" s="51">
        <v>3917</v>
      </c>
      <c r="D1370" s="51" t="s">
        <v>4056</v>
      </c>
      <c r="E1370" s="52">
        <v>2620.71</v>
      </c>
      <c r="F1370" s="52">
        <v>8593858.0653999988</v>
      </c>
      <c r="G1370" s="52">
        <v>7978805.5488320645</v>
      </c>
      <c r="H1370" s="53">
        <v>7.7085788443354897E-2</v>
      </c>
      <c r="I1370" s="52">
        <v>615052.5165679343</v>
      </c>
      <c r="J1370" s="52">
        <v>3279.2098574050538</v>
      </c>
      <c r="K1370" s="52">
        <v>3044.5205874866219</v>
      </c>
      <c r="L1370" s="52">
        <v>3267.86</v>
      </c>
      <c r="M1370" s="51" t="s">
        <v>6521</v>
      </c>
      <c r="N1370" s="54" t="s">
        <v>6522</v>
      </c>
    </row>
    <row r="1371" spans="1:14" s="51" customFormat="1" ht="16.5" customHeight="1" x14ac:dyDescent="0.25">
      <c r="A1371" s="51" t="s">
        <v>4057</v>
      </c>
      <c r="B1371" s="51" t="s">
        <v>4058</v>
      </c>
      <c r="C1371" s="51">
        <v>3918</v>
      </c>
      <c r="D1371" s="51" t="s">
        <v>4059</v>
      </c>
      <c r="E1371" s="52">
        <v>341.71</v>
      </c>
      <c r="F1371" s="52">
        <v>1390786.2325999998</v>
      </c>
      <c r="G1371" s="52">
        <v>1300022.345545176</v>
      </c>
      <c r="H1371" s="53">
        <v>6.981717457845793E-2</v>
      </c>
      <c r="I1371" s="52">
        <v>90763.887054823805</v>
      </c>
      <c r="J1371" s="52">
        <v>4070.0776465423892</v>
      </c>
      <c r="K1371" s="52">
        <v>3804.4609333796961</v>
      </c>
      <c r="L1371" s="52">
        <v>4053.78</v>
      </c>
      <c r="M1371" s="51" t="s">
        <v>6521</v>
      </c>
      <c r="N1371" s="54" t="s">
        <v>6522</v>
      </c>
    </row>
    <row r="1372" spans="1:14" s="51" customFormat="1" ht="16.5" customHeight="1" x14ac:dyDescent="0.25">
      <c r="A1372" s="51" t="s">
        <v>4060</v>
      </c>
      <c r="B1372" s="51" t="s">
        <v>4061</v>
      </c>
      <c r="C1372" s="51">
        <v>3920</v>
      </c>
      <c r="D1372" s="51" t="s">
        <v>4062</v>
      </c>
      <c r="E1372" s="52">
        <v>1928.4300000000003</v>
      </c>
      <c r="F1372" s="52">
        <v>853253.13779999991</v>
      </c>
      <c r="G1372" s="52">
        <v>1056380.2253290145</v>
      </c>
      <c r="H1372" s="53">
        <v>-0.19228596168178902</v>
      </c>
      <c r="I1372" s="52">
        <v>-203127.08752901456</v>
      </c>
      <c r="J1372" s="52">
        <v>442.45999999999987</v>
      </c>
      <c r="K1372" s="52">
        <v>547.79288090779255</v>
      </c>
      <c r="L1372" s="52">
        <v>442.46</v>
      </c>
      <c r="M1372" s="51" t="s">
        <v>6521</v>
      </c>
      <c r="N1372" s="54" t="s">
        <v>6528</v>
      </c>
    </row>
    <row r="1373" spans="1:14" s="51" customFormat="1" ht="16.5" customHeight="1" x14ac:dyDescent="0.25">
      <c r="A1373" s="51" t="s">
        <v>4063</v>
      </c>
      <c r="B1373" s="51" t="s">
        <v>4064</v>
      </c>
      <c r="C1373" s="51">
        <v>3921</v>
      </c>
      <c r="D1373" s="51" t="s">
        <v>4065</v>
      </c>
      <c r="E1373" s="52">
        <v>4179.37</v>
      </c>
      <c r="F1373" s="52">
        <v>7350648.5715000005</v>
      </c>
      <c r="G1373" s="52">
        <v>7460162.6253509186</v>
      </c>
      <c r="H1373" s="53">
        <v>-1.4679848061055711E-2</v>
      </c>
      <c r="I1373" s="52">
        <v>-109514.05385091808</v>
      </c>
      <c r="J1373" s="52">
        <v>1758.7934476966625</v>
      </c>
      <c r="K1373" s="52">
        <v>1784.9969314396474</v>
      </c>
      <c r="L1373" s="52">
        <v>1742.19</v>
      </c>
      <c r="M1373" s="51" t="s">
        <v>6521</v>
      </c>
      <c r="N1373" s="54" t="s">
        <v>6522</v>
      </c>
    </row>
    <row r="1374" spans="1:14" s="51" customFormat="1" ht="16.5" customHeight="1" x14ac:dyDescent="0.25">
      <c r="A1374" s="51" t="s">
        <v>4066</v>
      </c>
      <c r="B1374" s="51" t="s">
        <v>4067</v>
      </c>
      <c r="C1374" s="51">
        <v>3922</v>
      </c>
      <c r="D1374" s="51" t="s">
        <v>4068</v>
      </c>
      <c r="E1374" s="52">
        <v>3672.5800000000004</v>
      </c>
      <c r="F1374" s="52">
        <v>12239151.1296</v>
      </c>
      <c r="G1374" s="52">
        <v>10785509.356809057</v>
      </c>
      <c r="H1374" s="53">
        <v>0.13477729467391697</v>
      </c>
      <c r="I1374" s="52">
        <v>1453641.7727909423</v>
      </c>
      <c r="J1374" s="52">
        <v>3332.575772236411</v>
      </c>
      <c r="K1374" s="52">
        <v>2936.7663486728829</v>
      </c>
      <c r="L1374" s="52">
        <v>3299.52</v>
      </c>
      <c r="M1374" s="51" t="s">
        <v>6521</v>
      </c>
      <c r="N1374" s="54" t="s">
        <v>6522</v>
      </c>
    </row>
    <row r="1375" spans="1:14" s="51" customFormat="1" ht="16.5" customHeight="1" x14ac:dyDescent="0.25">
      <c r="A1375" s="51" t="s">
        <v>4069</v>
      </c>
      <c r="B1375" s="51" t="s">
        <v>4070</v>
      </c>
      <c r="C1375" s="51">
        <v>3923</v>
      </c>
      <c r="D1375" s="51" t="s">
        <v>4071</v>
      </c>
      <c r="E1375" s="52">
        <v>3223.74</v>
      </c>
      <c r="F1375" s="52">
        <v>15818462.002200002</v>
      </c>
      <c r="G1375" s="52">
        <v>15206241.088068431</v>
      </c>
      <c r="H1375" s="53">
        <v>4.0261160571230858E-2</v>
      </c>
      <c r="I1375" s="52">
        <v>612220.91413157061</v>
      </c>
      <c r="J1375" s="52">
        <v>4906.8665593999522</v>
      </c>
      <c r="K1375" s="52">
        <v>4716.9564195835992</v>
      </c>
      <c r="L1375" s="52">
        <v>4807.3500000000004</v>
      </c>
      <c r="M1375" s="51" t="s">
        <v>6521</v>
      </c>
      <c r="N1375" s="54" t="s">
        <v>6522</v>
      </c>
    </row>
    <row r="1376" spans="1:14" s="51" customFormat="1" ht="16.5" customHeight="1" x14ac:dyDescent="0.25">
      <c r="A1376" s="51" t="s">
        <v>4072</v>
      </c>
      <c r="B1376" s="51" t="s">
        <v>4073</v>
      </c>
      <c r="C1376" s="51">
        <v>3924</v>
      </c>
      <c r="D1376" s="51" t="s">
        <v>4074</v>
      </c>
      <c r="E1376" s="52">
        <v>362.89000000000004</v>
      </c>
      <c r="F1376" s="52">
        <v>3151774.2637999998</v>
      </c>
      <c r="G1376" s="52">
        <v>3226131.6119821109</v>
      </c>
      <c r="H1376" s="53">
        <v>-2.3048454658806228E-2</v>
      </c>
      <c r="I1376" s="52">
        <v>-74357.348182111047</v>
      </c>
      <c r="J1376" s="52">
        <v>8685.2056099644506</v>
      </c>
      <c r="K1376" s="52">
        <v>8890.1088814299383</v>
      </c>
      <c r="L1376" s="52">
        <v>7681.72</v>
      </c>
      <c r="M1376" s="51" t="s">
        <v>6523</v>
      </c>
      <c r="N1376" s="54" t="s">
        <v>6522</v>
      </c>
    </row>
    <row r="1377" spans="1:14" s="51" customFormat="1" ht="16.5" customHeight="1" x14ac:dyDescent="0.25">
      <c r="A1377" s="51" t="s">
        <v>4075</v>
      </c>
      <c r="B1377" s="51" t="s">
        <v>4076</v>
      </c>
      <c r="C1377" s="51">
        <v>3925</v>
      </c>
      <c r="D1377" s="51" t="s">
        <v>4077</v>
      </c>
      <c r="E1377" s="52">
        <v>14901.55</v>
      </c>
      <c r="F1377" s="52">
        <v>9031233.3929999992</v>
      </c>
      <c r="G1377" s="52">
        <v>10426738.472495195</v>
      </c>
      <c r="H1377" s="53">
        <v>-0.13383907951430962</v>
      </c>
      <c r="I1377" s="52">
        <v>-1395505.0794951953</v>
      </c>
      <c r="J1377" s="52">
        <v>606.05999999999995</v>
      </c>
      <c r="K1377" s="52">
        <v>699.70831708749722</v>
      </c>
      <c r="L1377" s="52">
        <v>606.05999999999995</v>
      </c>
      <c r="M1377" s="51" t="s">
        <v>6523</v>
      </c>
      <c r="N1377" s="54" t="s">
        <v>6522</v>
      </c>
    </row>
    <row r="1378" spans="1:14" s="51" customFormat="1" ht="16.5" customHeight="1" x14ac:dyDescent="0.25">
      <c r="A1378" s="51" t="s">
        <v>4078</v>
      </c>
      <c r="B1378" s="51" t="s">
        <v>4079</v>
      </c>
      <c r="C1378" s="51">
        <v>3926</v>
      </c>
      <c r="D1378" s="51" t="s">
        <v>4080</v>
      </c>
      <c r="E1378" s="52">
        <v>4464.5</v>
      </c>
      <c r="F1378" s="52">
        <v>10658582.404199999</v>
      </c>
      <c r="G1378" s="52">
        <v>11623438.227127396</v>
      </c>
      <c r="H1378" s="53">
        <v>-8.3009502358395548E-2</v>
      </c>
      <c r="I1378" s="52">
        <v>-964855.82292739674</v>
      </c>
      <c r="J1378" s="52">
        <v>2387.4078629633773</v>
      </c>
      <c r="K1378" s="52">
        <v>2603.5251936672407</v>
      </c>
      <c r="L1378" s="52">
        <v>2374.5</v>
      </c>
      <c r="M1378" s="51" t="s">
        <v>6521</v>
      </c>
      <c r="N1378" s="54" t="s">
        <v>6526</v>
      </c>
    </row>
    <row r="1379" spans="1:14" s="51" customFormat="1" ht="16.5" customHeight="1" x14ac:dyDescent="0.25">
      <c r="A1379" s="51" t="s">
        <v>4081</v>
      </c>
      <c r="B1379" s="51" t="s">
        <v>4082</v>
      </c>
      <c r="C1379" s="51">
        <v>3927</v>
      </c>
      <c r="D1379" s="51" t="s">
        <v>4083</v>
      </c>
      <c r="E1379" s="52">
        <v>4666.79</v>
      </c>
      <c r="F1379" s="52">
        <v>14571058.915800001</v>
      </c>
      <c r="G1379" s="52">
        <v>16015932.830458159</v>
      </c>
      <c r="H1379" s="53">
        <v>-9.0214783612877159E-2</v>
      </c>
      <c r="I1379" s="52">
        <v>-1444873.9146581572</v>
      </c>
      <c r="J1379" s="52">
        <v>3122.2872500798198</v>
      </c>
      <c r="K1379" s="52">
        <v>3431.894906447078</v>
      </c>
      <c r="L1379" s="52">
        <v>3105.84</v>
      </c>
      <c r="M1379" s="51" t="s">
        <v>6521</v>
      </c>
      <c r="N1379" s="54" t="s">
        <v>6526</v>
      </c>
    </row>
    <row r="1380" spans="1:14" s="51" customFormat="1" ht="16.5" customHeight="1" x14ac:dyDescent="0.25">
      <c r="A1380" s="51" t="s">
        <v>4084</v>
      </c>
      <c r="B1380" s="51" t="s">
        <v>4085</v>
      </c>
      <c r="C1380" s="51">
        <v>3928</v>
      </c>
      <c r="D1380" s="51" t="s">
        <v>4086</v>
      </c>
      <c r="E1380" s="52">
        <v>3403.8199999999997</v>
      </c>
      <c r="F1380" s="52">
        <v>14705600.0253</v>
      </c>
      <c r="G1380" s="52">
        <v>16557408.928856177</v>
      </c>
      <c r="H1380" s="53">
        <v>-0.11184170853743025</v>
      </c>
      <c r="I1380" s="52">
        <v>-1851808.9035561774</v>
      </c>
      <c r="J1380" s="52">
        <v>4320.3224686675558</v>
      </c>
      <c r="K1380" s="52">
        <v>4864.3609030019743</v>
      </c>
      <c r="L1380" s="52">
        <v>4318.88</v>
      </c>
      <c r="M1380" s="51" t="s">
        <v>6521</v>
      </c>
      <c r="N1380" s="54" t="s">
        <v>6522</v>
      </c>
    </row>
    <row r="1381" spans="1:14" s="51" customFormat="1" ht="16.5" customHeight="1" x14ac:dyDescent="0.25">
      <c r="A1381" s="51" t="s">
        <v>4087</v>
      </c>
      <c r="B1381" s="51" t="s">
        <v>4088</v>
      </c>
      <c r="C1381" s="51">
        <v>3929</v>
      </c>
      <c r="D1381" s="51" t="s">
        <v>4089</v>
      </c>
      <c r="E1381" s="52">
        <v>996.73000000000013</v>
      </c>
      <c r="F1381" s="52">
        <v>7896989.7523999996</v>
      </c>
      <c r="G1381" s="52">
        <v>8287541.6664437409</v>
      </c>
      <c r="H1381" s="53">
        <v>-4.7125182564702661E-2</v>
      </c>
      <c r="I1381" s="52">
        <v>-390551.9140437413</v>
      </c>
      <c r="J1381" s="52">
        <v>7922.8976276423891</v>
      </c>
      <c r="K1381" s="52">
        <v>8314.7308362783697</v>
      </c>
      <c r="L1381" s="52">
        <v>7688.24</v>
      </c>
      <c r="M1381" s="51" t="s">
        <v>6521</v>
      </c>
      <c r="N1381" s="54" t="s">
        <v>6527</v>
      </c>
    </row>
    <row r="1382" spans="1:14" s="51" customFormat="1" ht="16.5" customHeight="1" x14ac:dyDescent="0.25">
      <c r="A1382" s="51" t="s">
        <v>4090</v>
      </c>
      <c r="B1382" s="51" t="s">
        <v>4091</v>
      </c>
      <c r="C1382" s="51">
        <v>3930</v>
      </c>
      <c r="D1382" s="51" t="s">
        <v>4092</v>
      </c>
      <c r="E1382" s="52">
        <v>2269.7199999999998</v>
      </c>
      <c r="F1382" s="52">
        <v>1322611.2383999999</v>
      </c>
      <c r="G1382" s="52">
        <v>1447828.7211988419</v>
      </c>
      <c r="H1382" s="53">
        <v>-8.6486392323505301E-2</v>
      </c>
      <c r="I1382" s="52">
        <v>-125217.48279884201</v>
      </c>
      <c r="J1382" s="52">
        <v>582.72</v>
      </c>
      <c r="K1382" s="52">
        <v>637.88869164427422</v>
      </c>
      <c r="L1382" s="52">
        <v>582.72</v>
      </c>
      <c r="M1382" s="51" t="s">
        <v>6524</v>
      </c>
      <c r="N1382" s="54" t="s">
        <v>6522</v>
      </c>
    </row>
    <row r="1383" spans="1:14" s="51" customFormat="1" ht="16.5" customHeight="1" x14ac:dyDescent="0.25">
      <c r="A1383" s="51" t="s">
        <v>4093</v>
      </c>
      <c r="B1383" s="51" t="s">
        <v>4094</v>
      </c>
      <c r="C1383" s="51">
        <v>3931</v>
      </c>
      <c r="D1383" s="51" t="s">
        <v>4095</v>
      </c>
      <c r="E1383" s="52">
        <v>4231.16</v>
      </c>
      <c r="F1383" s="52">
        <v>5852582.0294000003</v>
      </c>
      <c r="G1383" s="52">
        <v>5922105.5173031483</v>
      </c>
      <c r="H1383" s="53">
        <v>-1.1739657069603893E-2</v>
      </c>
      <c r="I1383" s="52">
        <v>-69523.487903147936</v>
      </c>
      <c r="J1383" s="52">
        <v>1383.2098122973371</v>
      </c>
      <c r="K1383" s="52">
        <v>1399.6411190555659</v>
      </c>
      <c r="L1383" s="52">
        <v>1479.46</v>
      </c>
      <c r="M1383" s="51" t="s">
        <v>6521</v>
      </c>
      <c r="N1383" s="54" t="s">
        <v>6527</v>
      </c>
    </row>
    <row r="1384" spans="1:14" s="51" customFormat="1" ht="16.5" customHeight="1" x14ac:dyDescent="0.25">
      <c r="A1384" s="51" t="s">
        <v>4096</v>
      </c>
      <c r="B1384" s="51" t="s">
        <v>4097</v>
      </c>
      <c r="C1384" s="51">
        <v>3932</v>
      </c>
      <c r="D1384" s="51" t="s">
        <v>4098</v>
      </c>
      <c r="E1384" s="52">
        <v>1826.7199999999998</v>
      </c>
      <c r="F1384" s="52">
        <v>4842637.4097000007</v>
      </c>
      <c r="G1384" s="52">
        <v>4165567.7622856381</v>
      </c>
      <c r="H1384" s="53">
        <v>0.16253958308983463</v>
      </c>
      <c r="I1384" s="52">
        <v>677069.64741436252</v>
      </c>
      <c r="J1384" s="52">
        <v>2651.0014724205139</v>
      </c>
      <c r="K1384" s="52">
        <v>2280.3537281497102</v>
      </c>
      <c r="L1384" s="52">
        <v>2646.86</v>
      </c>
      <c r="M1384" s="51" t="s">
        <v>6521</v>
      </c>
      <c r="N1384" s="54" t="s">
        <v>6522</v>
      </c>
    </row>
    <row r="1385" spans="1:14" s="51" customFormat="1" ht="16.5" customHeight="1" x14ac:dyDescent="0.25">
      <c r="A1385" s="51" t="s">
        <v>4099</v>
      </c>
      <c r="B1385" s="51" t="s">
        <v>4100</v>
      </c>
      <c r="C1385" s="51">
        <v>3933</v>
      </c>
      <c r="D1385" s="51" t="s">
        <v>4101</v>
      </c>
      <c r="E1385" s="52">
        <v>439.59999999999997</v>
      </c>
      <c r="F1385" s="52">
        <v>1590966.1488000001</v>
      </c>
      <c r="G1385" s="52">
        <v>1559261.4668174409</v>
      </c>
      <c r="H1385" s="53">
        <v>2.0333140180312848E-2</v>
      </c>
      <c r="I1385" s="52">
        <v>31704.681982559152</v>
      </c>
      <c r="J1385" s="52">
        <v>3619.1222675159242</v>
      </c>
      <c r="K1385" s="52">
        <v>3547.0006069550523</v>
      </c>
      <c r="L1385" s="52">
        <v>3597.23</v>
      </c>
      <c r="M1385" s="51" t="s">
        <v>6521</v>
      </c>
      <c r="N1385" s="54" t="s">
        <v>6530</v>
      </c>
    </row>
    <row r="1386" spans="1:14" s="51" customFormat="1" ht="16.5" customHeight="1" x14ac:dyDescent="0.25">
      <c r="A1386" s="51" t="s">
        <v>4102</v>
      </c>
      <c r="B1386" s="51" t="s">
        <v>4103</v>
      </c>
      <c r="C1386" s="51">
        <v>3935</v>
      </c>
      <c r="D1386" s="51" t="s">
        <v>4104</v>
      </c>
      <c r="E1386" s="52">
        <v>9140.69</v>
      </c>
      <c r="F1386" s="52">
        <v>4617510.9604000011</v>
      </c>
      <c r="G1386" s="52">
        <v>4773922.2125936095</v>
      </c>
      <c r="H1386" s="53">
        <v>-3.2763678423790688E-2</v>
      </c>
      <c r="I1386" s="52">
        <v>-156411.25219360832</v>
      </c>
      <c r="J1386" s="52">
        <v>505.16000000000008</v>
      </c>
      <c r="K1386" s="52">
        <v>522.2715366776041</v>
      </c>
      <c r="L1386" s="52">
        <v>505.16</v>
      </c>
      <c r="M1386" s="51" t="s">
        <v>6524</v>
      </c>
      <c r="N1386" s="54" t="s">
        <v>6528</v>
      </c>
    </row>
    <row r="1387" spans="1:14" s="51" customFormat="1" ht="16.5" customHeight="1" x14ac:dyDescent="0.25">
      <c r="A1387" s="51" t="s">
        <v>4105</v>
      </c>
      <c r="B1387" s="51" t="s">
        <v>4106</v>
      </c>
      <c r="C1387" s="51">
        <v>3936</v>
      </c>
      <c r="D1387" s="51" t="s">
        <v>4107</v>
      </c>
      <c r="E1387" s="52">
        <v>325.47999999999996</v>
      </c>
      <c r="F1387" s="52">
        <v>775836.36930000002</v>
      </c>
      <c r="G1387" s="52">
        <v>744415.95664989215</v>
      </c>
      <c r="H1387" s="53">
        <v>4.2208139642129217E-2</v>
      </c>
      <c r="I1387" s="52">
        <v>31420.412650107872</v>
      </c>
      <c r="J1387" s="52">
        <v>2383.6683338453981</v>
      </c>
      <c r="K1387" s="52">
        <v>2287.1327167564591</v>
      </c>
      <c r="L1387" s="52">
        <v>2340.86</v>
      </c>
      <c r="M1387" s="51" t="s">
        <v>6524</v>
      </c>
      <c r="N1387" s="54" t="s">
        <v>6526</v>
      </c>
    </row>
    <row r="1388" spans="1:14" s="51" customFormat="1" ht="16.5" customHeight="1" x14ac:dyDescent="0.25">
      <c r="A1388" s="51" t="s">
        <v>4108</v>
      </c>
      <c r="B1388" s="51" t="s">
        <v>4109</v>
      </c>
      <c r="C1388" s="51">
        <v>3937</v>
      </c>
      <c r="D1388" s="51" t="s">
        <v>4110</v>
      </c>
      <c r="E1388" s="52">
        <v>307.45000000000005</v>
      </c>
      <c r="F1388" s="52">
        <v>1854508.9277000001</v>
      </c>
      <c r="G1388" s="52">
        <v>1384986.4636071934</v>
      </c>
      <c r="H1388" s="53">
        <v>0.33900870256156646</v>
      </c>
      <c r="I1388" s="52">
        <v>469522.46409280668</v>
      </c>
      <c r="J1388" s="52">
        <v>6031.9041395348831</v>
      </c>
      <c r="K1388" s="52">
        <v>4504.7535001047108</v>
      </c>
      <c r="L1388" s="52">
        <v>6000.94</v>
      </c>
      <c r="M1388" s="51" t="s">
        <v>6524</v>
      </c>
      <c r="N1388" s="54" t="s">
        <v>6522</v>
      </c>
    </row>
    <row r="1389" spans="1:14" s="51" customFormat="1" ht="16.5" customHeight="1" x14ac:dyDescent="0.25">
      <c r="A1389" s="51" t="s">
        <v>4111</v>
      </c>
      <c r="B1389" s="51" t="s">
        <v>4112</v>
      </c>
      <c r="C1389" s="51">
        <v>3938</v>
      </c>
      <c r="D1389" s="51" t="s">
        <v>4113</v>
      </c>
      <c r="E1389" s="52">
        <v>111.71000000000001</v>
      </c>
      <c r="F1389" s="52">
        <v>1075585.3877000001</v>
      </c>
      <c r="G1389" s="52">
        <v>938167.58101718198</v>
      </c>
      <c r="H1389" s="53">
        <v>0.14647469115680445</v>
      </c>
      <c r="I1389" s="52">
        <v>137417.8066828181</v>
      </c>
      <c r="J1389" s="52">
        <v>9628.3715665562613</v>
      </c>
      <c r="K1389" s="52">
        <v>8398.2417063573703</v>
      </c>
      <c r="L1389" s="52">
        <v>8256.5499999999993</v>
      </c>
      <c r="M1389" s="51" t="s">
        <v>6525</v>
      </c>
      <c r="N1389" s="54" t="s">
        <v>6528</v>
      </c>
    </row>
    <row r="1390" spans="1:14" s="51" customFormat="1" ht="16.5" customHeight="1" x14ac:dyDescent="0.25">
      <c r="A1390" s="51" t="s">
        <v>4114</v>
      </c>
      <c r="B1390" s="51" t="s">
        <v>4115</v>
      </c>
      <c r="C1390" s="51">
        <v>3939</v>
      </c>
      <c r="D1390" s="51" t="s">
        <v>4116</v>
      </c>
      <c r="E1390" s="52">
        <v>54.88</v>
      </c>
      <c r="F1390" s="52">
        <v>696820.14079999994</v>
      </c>
      <c r="G1390" s="52">
        <v>691725.21234130126</v>
      </c>
      <c r="H1390" s="53">
        <v>7.3655381758512828E-3</v>
      </c>
      <c r="I1390" s="52">
        <v>5094.928458698676</v>
      </c>
      <c r="J1390" s="52">
        <v>12697.159999999998</v>
      </c>
      <c r="K1390" s="52">
        <v>12604.322382312341</v>
      </c>
      <c r="L1390" s="52">
        <v>12697.16</v>
      </c>
      <c r="M1390" s="51" t="s">
        <v>6525</v>
      </c>
      <c r="N1390" s="54" t="s">
        <v>6529</v>
      </c>
    </row>
    <row r="1391" spans="1:14" s="51" customFormat="1" ht="16.5" customHeight="1" x14ac:dyDescent="0.25">
      <c r="A1391" s="51" t="s">
        <v>4117</v>
      </c>
      <c r="B1391" s="51" t="s">
        <v>4118</v>
      </c>
      <c r="C1391" s="51">
        <v>3940</v>
      </c>
      <c r="D1391" s="51" t="s">
        <v>4119</v>
      </c>
      <c r="E1391" s="52">
        <v>416.31</v>
      </c>
      <c r="F1391" s="52">
        <v>312311.5989000001</v>
      </c>
      <c r="G1391" s="52">
        <v>269381.1874138873</v>
      </c>
      <c r="H1391" s="53">
        <v>0.15936677649338926</v>
      </c>
      <c r="I1391" s="52">
        <v>42930.411486112804</v>
      </c>
      <c r="J1391" s="52">
        <v>750.19000000000028</v>
      </c>
      <c r="K1391" s="52">
        <v>647.06874063531336</v>
      </c>
      <c r="L1391" s="52">
        <v>750.19</v>
      </c>
      <c r="M1391" s="51" t="s">
        <v>6523</v>
      </c>
      <c r="N1391" s="54" t="s">
        <v>6531</v>
      </c>
    </row>
    <row r="1392" spans="1:14" s="51" customFormat="1" ht="16.5" customHeight="1" x14ac:dyDescent="0.25">
      <c r="A1392" s="51" t="s">
        <v>4120</v>
      </c>
      <c r="B1392" s="51" t="s">
        <v>4121</v>
      </c>
      <c r="C1392" s="51">
        <v>3941</v>
      </c>
      <c r="D1392" s="51" t="s">
        <v>4122</v>
      </c>
      <c r="E1392" s="52">
        <v>884.53</v>
      </c>
      <c r="F1392" s="52">
        <v>1406060.1684999999</v>
      </c>
      <c r="G1392" s="52">
        <v>1208862.6406543858</v>
      </c>
      <c r="H1392" s="53">
        <v>0.16312649693505832</v>
      </c>
      <c r="I1392" s="52">
        <v>197197.52784561412</v>
      </c>
      <c r="J1392" s="52">
        <v>1589.6127531005166</v>
      </c>
      <c r="K1392" s="52">
        <v>1366.6722899781644</v>
      </c>
      <c r="L1392" s="52">
        <v>1573.35</v>
      </c>
      <c r="M1392" s="51" t="s">
        <v>6521</v>
      </c>
      <c r="N1392" s="54" t="s">
        <v>6527</v>
      </c>
    </row>
    <row r="1393" spans="1:14" s="51" customFormat="1" ht="16.5" customHeight="1" x14ac:dyDescent="0.25">
      <c r="A1393" s="51" t="s">
        <v>4123</v>
      </c>
      <c r="B1393" s="51" t="s">
        <v>4124</v>
      </c>
      <c r="C1393" s="51">
        <v>3942</v>
      </c>
      <c r="D1393" s="51" t="s">
        <v>4125</v>
      </c>
      <c r="E1393" s="52">
        <v>506.78000000000003</v>
      </c>
      <c r="F1393" s="52">
        <v>1938554.9186000002</v>
      </c>
      <c r="G1393" s="52">
        <v>1580047.9038225303</v>
      </c>
      <c r="H1393" s="53">
        <v>0.22689629466939065</v>
      </c>
      <c r="I1393" s="52">
        <v>358507.01477746991</v>
      </c>
      <c r="J1393" s="52">
        <v>3825.2395883815466</v>
      </c>
      <c r="K1393" s="52">
        <v>3117.8181929486764</v>
      </c>
      <c r="L1393" s="52">
        <v>3755.92</v>
      </c>
      <c r="M1393" s="51" t="s">
        <v>6521</v>
      </c>
      <c r="N1393" s="54" t="s">
        <v>6527</v>
      </c>
    </row>
    <row r="1394" spans="1:14" s="51" customFormat="1" ht="16.5" customHeight="1" x14ac:dyDescent="0.25">
      <c r="A1394" s="51" t="s">
        <v>4126</v>
      </c>
      <c r="B1394" s="51" t="s">
        <v>4127</v>
      </c>
      <c r="C1394" s="51">
        <v>3943</v>
      </c>
      <c r="D1394" s="51" t="s">
        <v>4128</v>
      </c>
      <c r="E1394" s="52">
        <v>224.12</v>
      </c>
      <c r="F1394" s="52">
        <v>1592194.3881999999</v>
      </c>
      <c r="G1394" s="52">
        <v>1428417.6790117419</v>
      </c>
      <c r="H1394" s="53">
        <v>0.114656036252343</v>
      </c>
      <c r="I1394" s="52">
        <v>163776.70918825804</v>
      </c>
      <c r="J1394" s="52">
        <v>7104.2048375870063</v>
      </c>
      <c r="K1394" s="52">
        <v>6373.4502900755924</v>
      </c>
      <c r="L1394" s="52">
        <v>6817.78</v>
      </c>
      <c r="M1394" s="51" t="s">
        <v>6525</v>
      </c>
      <c r="N1394" s="54" t="s">
        <v>6526</v>
      </c>
    </row>
    <row r="1395" spans="1:14" s="51" customFormat="1" ht="16.5" customHeight="1" x14ac:dyDescent="0.25">
      <c r="A1395" s="51" t="s">
        <v>4210</v>
      </c>
      <c r="B1395" s="51" t="s">
        <v>4211</v>
      </c>
      <c r="C1395" s="51">
        <v>3972</v>
      </c>
      <c r="D1395" s="51" t="s">
        <v>4212</v>
      </c>
      <c r="E1395" s="52">
        <v>3114.56</v>
      </c>
      <c r="F1395" s="52">
        <v>1497854.1952000002</v>
      </c>
      <c r="G1395" s="52">
        <v>1822502.9809657361</v>
      </c>
      <c r="H1395" s="53">
        <v>-0.17813347311712269</v>
      </c>
      <c r="I1395" s="52">
        <v>-324648.7857657359</v>
      </c>
      <c r="J1395" s="52">
        <v>480.92000000000007</v>
      </c>
      <c r="K1395" s="52">
        <v>585.15584254781936</v>
      </c>
      <c r="L1395" s="52">
        <v>480.92</v>
      </c>
      <c r="M1395" s="51" t="s">
        <v>6521</v>
      </c>
      <c r="N1395" s="54" t="s">
        <v>6528</v>
      </c>
    </row>
    <row r="1396" spans="1:14" s="51" customFormat="1" ht="16.5" customHeight="1" x14ac:dyDescent="0.25">
      <c r="A1396" s="51" t="s">
        <v>4129</v>
      </c>
      <c r="B1396" s="51" t="s">
        <v>4130</v>
      </c>
      <c r="C1396" s="51">
        <v>3945</v>
      </c>
      <c r="D1396" s="51" t="s">
        <v>4131</v>
      </c>
      <c r="E1396" s="52">
        <v>2513.6799999999998</v>
      </c>
      <c r="F1396" s="52">
        <v>4665490.0423999997</v>
      </c>
      <c r="G1396" s="52">
        <v>4294098.3218008801</v>
      </c>
      <c r="H1396" s="53">
        <v>8.6488872113986259E-2</v>
      </c>
      <c r="I1396" s="52">
        <v>371391.72059911955</v>
      </c>
      <c r="J1396" s="52">
        <v>1856.0397673530442</v>
      </c>
      <c r="K1396" s="52">
        <v>1708.2915573187042</v>
      </c>
      <c r="L1396" s="52">
        <v>1845.33</v>
      </c>
      <c r="M1396" s="51" t="s">
        <v>6523</v>
      </c>
      <c r="N1396" s="54" t="s">
        <v>6522</v>
      </c>
    </row>
    <row r="1397" spans="1:14" s="51" customFormat="1" ht="16.5" customHeight="1" x14ac:dyDescent="0.25">
      <c r="A1397" s="51" t="s">
        <v>4132</v>
      </c>
      <c r="B1397" s="51" t="s">
        <v>4133</v>
      </c>
      <c r="C1397" s="51">
        <v>3946</v>
      </c>
      <c r="D1397" s="51" t="s">
        <v>4134</v>
      </c>
      <c r="E1397" s="52">
        <v>1539.59</v>
      </c>
      <c r="F1397" s="52">
        <v>4729736.9663000004</v>
      </c>
      <c r="G1397" s="52">
        <v>4013215.2816313119</v>
      </c>
      <c r="H1397" s="53">
        <v>0.17854055523715462</v>
      </c>
      <c r="I1397" s="52">
        <v>716521.68466868857</v>
      </c>
      <c r="J1397" s="52">
        <v>3072.0756605979518</v>
      </c>
      <c r="K1397" s="52">
        <v>2606.6779347951806</v>
      </c>
      <c r="L1397" s="52">
        <v>3052.35</v>
      </c>
      <c r="M1397" s="51" t="s">
        <v>6521</v>
      </c>
      <c r="N1397" s="54" t="s">
        <v>6522</v>
      </c>
    </row>
    <row r="1398" spans="1:14" s="51" customFormat="1" ht="16.5" customHeight="1" x14ac:dyDescent="0.25">
      <c r="A1398" s="51" t="s">
        <v>4135</v>
      </c>
      <c r="B1398" s="51" t="s">
        <v>4136</v>
      </c>
      <c r="C1398" s="51">
        <v>3947</v>
      </c>
      <c r="D1398" s="51" t="s">
        <v>4137</v>
      </c>
      <c r="E1398" s="52">
        <v>454.55</v>
      </c>
      <c r="F1398" s="52">
        <v>2674977.7903</v>
      </c>
      <c r="G1398" s="52">
        <v>2385956.7347633247</v>
      </c>
      <c r="H1398" s="53">
        <v>0.12113423991543781</v>
      </c>
      <c r="I1398" s="52">
        <v>289021.05553667527</v>
      </c>
      <c r="J1398" s="52">
        <v>5884.8922897371021</v>
      </c>
      <c r="K1398" s="52">
        <v>5249.052325956055</v>
      </c>
      <c r="L1398" s="52">
        <v>5850.38</v>
      </c>
      <c r="M1398" s="51" t="s">
        <v>6521</v>
      </c>
      <c r="N1398" s="54" t="s">
        <v>6522</v>
      </c>
    </row>
    <row r="1399" spans="1:14" s="51" customFormat="1" ht="16.5" customHeight="1" x14ac:dyDescent="0.25">
      <c r="A1399" s="51" t="s">
        <v>4138</v>
      </c>
      <c r="B1399" s="51" t="s">
        <v>4139</v>
      </c>
      <c r="C1399" s="51">
        <v>3948</v>
      </c>
      <c r="D1399" s="51" t="s">
        <v>4140</v>
      </c>
      <c r="E1399" s="52">
        <v>194.18</v>
      </c>
      <c r="F1399" s="52">
        <v>1775928.3282000001</v>
      </c>
      <c r="G1399" s="52">
        <v>1698375.745384804</v>
      </c>
      <c r="H1399" s="53">
        <v>4.566279460004008E-2</v>
      </c>
      <c r="I1399" s="52">
        <v>77552.582815196132</v>
      </c>
      <c r="J1399" s="52">
        <v>9145.7839540632413</v>
      </c>
      <c r="K1399" s="52">
        <v>8746.3989359604693</v>
      </c>
      <c r="L1399" s="52">
        <v>9203.49</v>
      </c>
      <c r="M1399" s="51" t="s">
        <v>6525</v>
      </c>
      <c r="N1399" s="54" t="s">
        <v>6528</v>
      </c>
    </row>
    <row r="1400" spans="1:14" s="51" customFormat="1" ht="16.5" customHeight="1" x14ac:dyDescent="0.25">
      <c r="A1400" s="51" t="s">
        <v>4141</v>
      </c>
      <c r="B1400" s="51" t="s">
        <v>4142</v>
      </c>
      <c r="C1400" s="51">
        <v>3949</v>
      </c>
      <c r="D1400" s="51" t="s">
        <v>4143</v>
      </c>
      <c r="E1400" s="52">
        <v>3219.84</v>
      </c>
      <c r="F1400" s="52">
        <v>1991374.4448000002</v>
      </c>
      <c r="G1400" s="52">
        <v>2286926.7825584295</v>
      </c>
      <c r="H1400" s="53">
        <v>-0.12923559250453531</v>
      </c>
      <c r="I1400" s="52">
        <v>-295552.33775842935</v>
      </c>
      <c r="J1400" s="52">
        <v>618.47</v>
      </c>
      <c r="K1400" s="52">
        <v>710.26100134119383</v>
      </c>
      <c r="L1400" s="52">
        <v>618.47</v>
      </c>
      <c r="M1400" s="51" t="s">
        <v>6523</v>
      </c>
      <c r="N1400" s="54" t="s">
        <v>6522</v>
      </c>
    </row>
    <row r="1401" spans="1:14" s="51" customFormat="1" ht="16.5" customHeight="1" x14ac:dyDescent="0.25">
      <c r="A1401" s="51" t="s">
        <v>4237</v>
      </c>
      <c r="B1401" s="51" t="s">
        <v>4238</v>
      </c>
      <c r="C1401" s="51">
        <v>3982</v>
      </c>
      <c r="D1401" s="51" t="s">
        <v>4239</v>
      </c>
      <c r="E1401" s="52">
        <v>86683.61</v>
      </c>
      <c r="F1401" s="52">
        <v>54238801.6131</v>
      </c>
      <c r="G1401" s="52">
        <v>51384559.364631638</v>
      </c>
      <c r="H1401" s="53">
        <v>5.5546691141482363E-2</v>
      </c>
      <c r="I1401" s="52">
        <v>2854242.2484683618</v>
      </c>
      <c r="J1401" s="52">
        <v>625.71</v>
      </c>
      <c r="K1401" s="52">
        <v>592.78287284795408</v>
      </c>
      <c r="L1401" s="52">
        <v>625.71</v>
      </c>
      <c r="M1401" s="51" t="s">
        <v>6524</v>
      </c>
      <c r="N1401" s="54" t="s">
        <v>6522</v>
      </c>
    </row>
    <row r="1402" spans="1:14" s="51" customFormat="1" ht="16.5" customHeight="1" x14ac:dyDescent="0.25">
      <c r="A1402" s="51" t="s">
        <v>4144</v>
      </c>
      <c r="B1402" s="51" t="s">
        <v>4145</v>
      </c>
      <c r="C1402" s="51">
        <v>3950</v>
      </c>
      <c r="D1402" s="51" t="s">
        <v>4146</v>
      </c>
      <c r="E1402" s="52">
        <v>10343.369999999999</v>
      </c>
      <c r="F1402" s="52">
        <v>16223375.749400001</v>
      </c>
      <c r="G1402" s="52">
        <v>16493317.633283334</v>
      </c>
      <c r="H1402" s="53">
        <v>-1.6366742573282744E-2</v>
      </c>
      <c r="I1402" s="52">
        <v>-269941.88388333283</v>
      </c>
      <c r="J1402" s="52">
        <v>1568.4806546995808</v>
      </c>
      <c r="K1402" s="52">
        <v>1594.5787140248619</v>
      </c>
      <c r="L1402" s="52">
        <v>1537.07</v>
      </c>
      <c r="M1402" s="51" t="s">
        <v>6524</v>
      </c>
      <c r="N1402" s="54" t="s">
        <v>6526</v>
      </c>
    </row>
    <row r="1403" spans="1:14" s="51" customFormat="1" ht="16.5" customHeight="1" x14ac:dyDescent="0.25">
      <c r="A1403" s="51" t="s">
        <v>4213</v>
      </c>
      <c r="B1403" s="51" t="s">
        <v>4214</v>
      </c>
      <c r="C1403" s="51">
        <v>3973</v>
      </c>
      <c r="D1403" s="51" t="s">
        <v>4215</v>
      </c>
      <c r="E1403" s="52">
        <v>6776.92</v>
      </c>
      <c r="F1403" s="52">
        <v>4445185.1355999997</v>
      </c>
      <c r="G1403" s="52">
        <v>4868105.9821515633</v>
      </c>
      <c r="H1403" s="53">
        <v>-8.6875850300334845E-2</v>
      </c>
      <c r="I1403" s="52">
        <v>-422920.84655156359</v>
      </c>
      <c r="J1403" s="52">
        <v>655.93</v>
      </c>
      <c r="K1403" s="52">
        <v>718.33605563464869</v>
      </c>
      <c r="L1403" s="52">
        <v>655.93</v>
      </c>
      <c r="M1403" s="51" t="s">
        <v>6523</v>
      </c>
      <c r="N1403" s="54" t="s">
        <v>6522</v>
      </c>
    </row>
    <row r="1404" spans="1:14" s="51" customFormat="1" ht="16.5" customHeight="1" x14ac:dyDescent="0.25">
      <c r="A1404" s="51" t="s">
        <v>4147</v>
      </c>
      <c r="B1404" s="51" t="s">
        <v>4148</v>
      </c>
      <c r="C1404" s="51">
        <v>3951</v>
      </c>
      <c r="D1404" s="51" t="s">
        <v>4149</v>
      </c>
      <c r="E1404" s="52">
        <v>3812.14</v>
      </c>
      <c r="F1404" s="52">
        <v>6841136.54</v>
      </c>
      <c r="G1404" s="52">
        <v>5949488.269830633</v>
      </c>
      <c r="H1404" s="53">
        <v>0.14986974168700229</v>
      </c>
      <c r="I1404" s="52">
        <v>891648.27016936708</v>
      </c>
      <c r="J1404" s="52">
        <v>1794.5659236019665</v>
      </c>
      <c r="K1404" s="52">
        <v>1560.6688814761874</v>
      </c>
      <c r="L1404" s="52">
        <v>1561.25</v>
      </c>
      <c r="M1404" s="51" t="s">
        <v>6521</v>
      </c>
      <c r="N1404" s="54" t="s">
        <v>6522</v>
      </c>
    </row>
    <row r="1405" spans="1:14" s="51" customFormat="1" ht="16.5" customHeight="1" x14ac:dyDescent="0.25">
      <c r="A1405" s="51" t="s">
        <v>4150</v>
      </c>
      <c r="B1405" s="51" t="s">
        <v>4151</v>
      </c>
      <c r="C1405" s="51">
        <v>3952</v>
      </c>
      <c r="D1405" s="51" t="s">
        <v>4152</v>
      </c>
      <c r="E1405" s="52">
        <v>2740.33</v>
      </c>
      <c r="F1405" s="52">
        <v>4383428.7822000002</v>
      </c>
      <c r="G1405" s="52">
        <v>4524191.1973914998</v>
      </c>
      <c r="H1405" s="53">
        <v>-3.1113277279850249E-2</v>
      </c>
      <c r="I1405" s="52">
        <v>-140762.41519149952</v>
      </c>
      <c r="J1405" s="52">
        <v>1599.598873931242</v>
      </c>
      <c r="K1405" s="52">
        <v>1650.9658316303146</v>
      </c>
      <c r="L1405" s="52">
        <v>1576.42</v>
      </c>
      <c r="M1405" s="51" t="s">
        <v>6521</v>
      </c>
      <c r="N1405" s="54" t="s">
        <v>6522</v>
      </c>
    </row>
    <row r="1406" spans="1:14" s="51" customFormat="1" ht="16.5" customHeight="1" x14ac:dyDescent="0.25">
      <c r="A1406" s="51" t="s">
        <v>4153</v>
      </c>
      <c r="B1406" s="51" t="s">
        <v>4154</v>
      </c>
      <c r="C1406" s="51">
        <v>3953</v>
      </c>
      <c r="D1406" s="51" t="s">
        <v>4155</v>
      </c>
      <c r="E1406" s="52">
        <v>528.6</v>
      </c>
      <c r="F1406" s="52">
        <v>1553582.4909999999</v>
      </c>
      <c r="G1406" s="52">
        <v>1533574.7914609432</v>
      </c>
      <c r="H1406" s="53">
        <v>1.3046445240532778E-2</v>
      </c>
      <c r="I1406" s="52">
        <v>20007.699539056746</v>
      </c>
      <c r="J1406" s="52">
        <v>2939.0512504729472</v>
      </c>
      <c r="K1406" s="52">
        <v>2901.2008919049244</v>
      </c>
      <c r="L1406" s="52">
        <v>2875.2</v>
      </c>
      <c r="M1406" s="51" t="s">
        <v>6521</v>
      </c>
      <c r="N1406" s="54" t="s">
        <v>6528</v>
      </c>
    </row>
    <row r="1407" spans="1:14" s="51" customFormat="1" ht="16.5" customHeight="1" x14ac:dyDescent="0.25">
      <c r="A1407" s="51" t="s">
        <v>4156</v>
      </c>
      <c r="B1407" s="51" t="s">
        <v>4157</v>
      </c>
      <c r="C1407" s="51">
        <v>3954</v>
      </c>
      <c r="D1407" s="51" t="s">
        <v>4158</v>
      </c>
      <c r="E1407" s="52">
        <v>120.78999999999999</v>
      </c>
      <c r="F1407" s="52">
        <v>605029.45390000008</v>
      </c>
      <c r="G1407" s="52">
        <v>593979.55236099986</v>
      </c>
      <c r="H1407" s="53">
        <v>1.860316823210173E-2</v>
      </c>
      <c r="I1407" s="52">
        <v>11049.901539000217</v>
      </c>
      <c r="J1407" s="52">
        <v>5008.9366164417597</v>
      </c>
      <c r="K1407" s="52">
        <v>4917.4563487126406</v>
      </c>
      <c r="L1407" s="52">
        <v>4751.25</v>
      </c>
      <c r="M1407" s="51" t="s">
        <v>6524</v>
      </c>
      <c r="N1407" s="54" t="s">
        <v>6530</v>
      </c>
    </row>
    <row r="1408" spans="1:14" s="51" customFormat="1" ht="16.5" customHeight="1" x14ac:dyDescent="0.25">
      <c r="A1408" s="51" t="s">
        <v>4159</v>
      </c>
      <c r="B1408" s="51" t="s">
        <v>4160</v>
      </c>
      <c r="C1408" s="51">
        <v>3955</v>
      </c>
      <c r="D1408" s="51" t="s">
        <v>4161</v>
      </c>
      <c r="E1408" s="52">
        <v>36.11</v>
      </c>
      <c r="F1408" s="52">
        <v>310426.00050000002</v>
      </c>
      <c r="G1408" s="52">
        <v>317611.43689278443</v>
      </c>
      <c r="H1408" s="53">
        <v>-2.2623355327125672E-2</v>
      </c>
      <c r="I1408" s="52">
        <v>-7185.4363927844097</v>
      </c>
      <c r="J1408" s="52">
        <v>8596.6768346718363</v>
      </c>
      <c r="K1408" s="52">
        <v>8795.664272854734</v>
      </c>
      <c r="L1408" s="52">
        <v>7685.88</v>
      </c>
      <c r="M1408" s="51" t="s">
        <v>6525</v>
      </c>
      <c r="N1408" s="54" t="s">
        <v>6530</v>
      </c>
    </row>
    <row r="1409" spans="1:14" s="51" customFormat="1" ht="16.5" customHeight="1" x14ac:dyDescent="0.25">
      <c r="A1409" s="51" t="s">
        <v>4162</v>
      </c>
      <c r="B1409" s="51" t="s">
        <v>4163</v>
      </c>
      <c r="C1409" s="51">
        <v>3956</v>
      </c>
      <c r="D1409" s="51" t="s">
        <v>4164</v>
      </c>
      <c r="E1409" s="52">
        <v>2294.1000000000004</v>
      </c>
      <c r="F1409" s="52">
        <v>1242874.557</v>
      </c>
      <c r="G1409" s="52">
        <v>1421446.4561128526</v>
      </c>
      <c r="H1409" s="53">
        <v>-0.12562689107627933</v>
      </c>
      <c r="I1409" s="52">
        <v>-178571.89911285252</v>
      </c>
      <c r="J1409" s="52">
        <v>541.77</v>
      </c>
      <c r="K1409" s="52">
        <v>619.60963171302569</v>
      </c>
      <c r="L1409" s="52">
        <v>541.77</v>
      </c>
      <c r="M1409" s="51" t="s">
        <v>6521</v>
      </c>
      <c r="N1409" s="54" t="s">
        <v>6522</v>
      </c>
    </row>
    <row r="1410" spans="1:14" s="51" customFormat="1" ht="16.5" customHeight="1" x14ac:dyDescent="0.25">
      <c r="A1410" s="51" t="s">
        <v>4165</v>
      </c>
      <c r="B1410" s="51" t="s">
        <v>4166</v>
      </c>
      <c r="C1410" s="51">
        <v>3957</v>
      </c>
      <c r="D1410" s="51" t="s">
        <v>4167</v>
      </c>
      <c r="E1410" s="52">
        <v>6013.4899999999989</v>
      </c>
      <c r="F1410" s="52">
        <v>7374295.2866000012</v>
      </c>
      <c r="G1410" s="52">
        <v>8373828.7770029986</v>
      </c>
      <c r="H1410" s="53">
        <v>-0.11936397519232911</v>
      </c>
      <c r="I1410" s="52">
        <v>-999533.49040299747</v>
      </c>
      <c r="J1410" s="52">
        <v>1226.2921010261932</v>
      </c>
      <c r="K1410" s="52">
        <v>1392.5073089009877</v>
      </c>
      <c r="L1410" s="52">
        <v>1207.1400000000001</v>
      </c>
      <c r="M1410" s="51" t="s">
        <v>6521</v>
      </c>
      <c r="N1410" s="54" t="s">
        <v>6522</v>
      </c>
    </row>
    <row r="1411" spans="1:14" s="51" customFormat="1" ht="16.5" customHeight="1" x14ac:dyDescent="0.25">
      <c r="A1411" s="51" t="s">
        <v>4168</v>
      </c>
      <c r="B1411" s="51" t="s">
        <v>4169</v>
      </c>
      <c r="C1411" s="51">
        <v>3958</v>
      </c>
      <c r="D1411" s="51" t="s">
        <v>4170</v>
      </c>
      <c r="E1411" s="52">
        <v>8592.6200000000008</v>
      </c>
      <c r="F1411" s="52">
        <v>21343056.7498</v>
      </c>
      <c r="G1411" s="52">
        <v>21599810.887775239</v>
      </c>
      <c r="H1411" s="53">
        <v>-1.1886869718871096E-2</v>
      </c>
      <c r="I1411" s="52">
        <v>-256754.13797523826</v>
      </c>
      <c r="J1411" s="52">
        <v>2483.8823024642074</v>
      </c>
      <c r="K1411" s="52">
        <v>2513.7630766605803</v>
      </c>
      <c r="L1411" s="52">
        <v>2470</v>
      </c>
      <c r="M1411" s="51" t="s">
        <v>6521</v>
      </c>
      <c r="N1411" s="54" t="s">
        <v>6522</v>
      </c>
    </row>
    <row r="1412" spans="1:14" s="51" customFormat="1" ht="16.5" customHeight="1" x14ac:dyDescent="0.25">
      <c r="A1412" s="51" t="s">
        <v>4171</v>
      </c>
      <c r="B1412" s="51" t="s">
        <v>4172</v>
      </c>
      <c r="C1412" s="51">
        <v>3959</v>
      </c>
      <c r="D1412" s="51" t="s">
        <v>4173</v>
      </c>
      <c r="E1412" s="52">
        <v>23615.15</v>
      </c>
      <c r="F1412" s="52">
        <v>84181642.628600001</v>
      </c>
      <c r="G1412" s="52">
        <v>98477032.909529299</v>
      </c>
      <c r="H1412" s="53">
        <v>-0.14516471362477434</v>
      </c>
      <c r="I1412" s="52">
        <v>-14295390.280929297</v>
      </c>
      <c r="J1412" s="52">
        <v>3564.7303798027961</v>
      </c>
      <c r="K1412" s="52">
        <v>4170.0786533021937</v>
      </c>
      <c r="L1412" s="52">
        <v>3618.24</v>
      </c>
      <c r="M1412" s="51" t="s">
        <v>6521</v>
      </c>
      <c r="N1412" s="54" t="s">
        <v>6522</v>
      </c>
    </row>
    <row r="1413" spans="1:14" s="51" customFormat="1" ht="16.5" customHeight="1" x14ac:dyDescent="0.25">
      <c r="A1413" s="51" t="s">
        <v>4174</v>
      </c>
      <c r="B1413" s="51" t="s">
        <v>4175</v>
      </c>
      <c r="C1413" s="51">
        <v>3960</v>
      </c>
      <c r="D1413" s="51" t="s">
        <v>4176</v>
      </c>
      <c r="E1413" s="52">
        <v>3737.64</v>
      </c>
      <c r="F1413" s="52">
        <v>20159638.145200003</v>
      </c>
      <c r="G1413" s="52">
        <v>24102349.801756479</v>
      </c>
      <c r="H1413" s="53">
        <v>-0.16358204444734881</v>
      </c>
      <c r="I1413" s="52">
        <v>-3942711.6565564759</v>
      </c>
      <c r="J1413" s="52">
        <v>5393.681078220482</v>
      </c>
      <c r="K1413" s="52">
        <v>6448.5476936667201</v>
      </c>
      <c r="L1413" s="52">
        <v>5099.51</v>
      </c>
      <c r="M1413" s="51" t="s">
        <v>6524</v>
      </c>
      <c r="N1413" s="54" t="s">
        <v>6522</v>
      </c>
    </row>
    <row r="1414" spans="1:14" s="51" customFormat="1" ht="16.5" customHeight="1" x14ac:dyDescent="0.25">
      <c r="A1414" s="51" t="s">
        <v>4177</v>
      </c>
      <c r="B1414" s="51" t="s">
        <v>4178</v>
      </c>
      <c r="C1414" s="51">
        <v>3961</v>
      </c>
      <c r="D1414" s="51" t="s">
        <v>4179</v>
      </c>
      <c r="E1414" s="52">
        <v>14841.490000000002</v>
      </c>
      <c r="F1414" s="52">
        <v>8236878.5351000009</v>
      </c>
      <c r="G1414" s="52">
        <v>8779978.9769924209</v>
      </c>
      <c r="H1414" s="53">
        <v>-6.1856690467664288E-2</v>
      </c>
      <c r="I1414" s="52">
        <v>-543100.44189241994</v>
      </c>
      <c r="J1414" s="52">
        <v>554.99</v>
      </c>
      <c r="K1414" s="52">
        <v>591.58339068330872</v>
      </c>
      <c r="L1414" s="52">
        <v>554.99</v>
      </c>
      <c r="M1414" s="51" t="s">
        <v>6521</v>
      </c>
      <c r="N1414" s="54" t="s">
        <v>6522</v>
      </c>
    </row>
    <row r="1415" spans="1:14" s="51" customFormat="1" ht="16.5" customHeight="1" x14ac:dyDescent="0.25">
      <c r="A1415" s="51" t="s">
        <v>4180</v>
      </c>
      <c r="B1415" s="51" t="s">
        <v>4181</v>
      </c>
      <c r="C1415" s="51">
        <v>3962</v>
      </c>
      <c r="D1415" s="51" t="s">
        <v>4182</v>
      </c>
      <c r="E1415" s="52">
        <v>2012.0900000000001</v>
      </c>
      <c r="F1415" s="52">
        <v>4480070.0329999998</v>
      </c>
      <c r="G1415" s="52">
        <v>5122742.3467999175</v>
      </c>
      <c r="H1415" s="53">
        <v>-0.1254547408970087</v>
      </c>
      <c r="I1415" s="52">
        <v>-642672.3137999177</v>
      </c>
      <c r="J1415" s="52">
        <v>2226.5753683980338</v>
      </c>
      <c r="K1415" s="52">
        <v>2545.9807199478737</v>
      </c>
      <c r="L1415" s="52">
        <v>2161</v>
      </c>
      <c r="M1415" s="51" t="s">
        <v>6521</v>
      </c>
      <c r="N1415" s="54" t="s">
        <v>6528</v>
      </c>
    </row>
    <row r="1416" spans="1:14" s="51" customFormat="1" ht="16.5" customHeight="1" x14ac:dyDescent="0.25">
      <c r="A1416" s="51" t="s">
        <v>4183</v>
      </c>
      <c r="B1416" s="51" t="s">
        <v>4184</v>
      </c>
      <c r="C1416" s="51">
        <v>3963</v>
      </c>
      <c r="D1416" s="51" t="s">
        <v>4185</v>
      </c>
      <c r="E1416" s="52">
        <v>878.56000000000006</v>
      </c>
      <c r="F1416" s="52">
        <v>4645501.9042000007</v>
      </c>
      <c r="G1416" s="52">
        <v>4541882.3274521809</v>
      </c>
      <c r="H1416" s="53">
        <v>2.2814236318171366E-2</v>
      </c>
      <c r="I1416" s="52">
        <v>103619.57674781978</v>
      </c>
      <c r="J1416" s="52">
        <v>5287.6319251957757</v>
      </c>
      <c r="K1416" s="52">
        <v>5169.6894093200017</v>
      </c>
      <c r="L1416" s="52">
        <v>5107.92</v>
      </c>
      <c r="M1416" s="51" t="s">
        <v>6521</v>
      </c>
      <c r="N1416" s="54" t="s">
        <v>6522</v>
      </c>
    </row>
    <row r="1417" spans="1:14" s="51" customFormat="1" ht="16.5" customHeight="1" x14ac:dyDescent="0.25">
      <c r="A1417" s="51" t="s">
        <v>4186</v>
      </c>
      <c r="B1417" s="51" t="s">
        <v>4187</v>
      </c>
      <c r="C1417" s="51">
        <v>3964</v>
      </c>
      <c r="D1417" s="51" t="s">
        <v>4188</v>
      </c>
      <c r="E1417" s="52">
        <v>321.68000000000006</v>
      </c>
      <c r="F1417" s="52">
        <v>2490633.7842000001</v>
      </c>
      <c r="G1417" s="52">
        <v>1950844.081148345</v>
      </c>
      <c r="H1417" s="53">
        <v>0.27669546134815315</v>
      </c>
      <c r="I1417" s="52">
        <v>539789.70305165509</v>
      </c>
      <c r="J1417" s="52">
        <v>7742.5820200198941</v>
      </c>
      <c r="K1417" s="52">
        <v>6064.5488720105213</v>
      </c>
      <c r="L1417" s="52">
        <v>7593.44</v>
      </c>
      <c r="M1417" s="51" t="s">
        <v>6521</v>
      </c>
      <c r="N1417" s="54" t="s">
        <v>6528</v>
      </c>
    </row>
    <row r="1418" spans="1:14" s="51" customFormat="1" ht="16.5" customHeight="1" x14ac:dyDescent="0.25">
      <c r="A1418" s="51" t="s">
        <v>4189</v>
      </c>
      <c r="B1418" s="51" t="s">
        <v>4190</v>
      </c>
      <c r="C1418" s="51">
        <v>3965</v>
      </c>
      <c r="D1418" s="51" t="s">
        <v>4191</v>
      </c>
      <c r="E1418" s="52">
        <v>418.07</v>
      </c>
      <c r="F1418" s="52">
        <v>6603739.9195999997</v>
      </c>
      <c r="G1418" s="52">
        <v>7190276.2343460787</v>
      </c>
      <c r="H1418" s="53">
        <v>-8.1573543996035558E-2</v>
      </c>
      <c r="I1418" s="52">
        <v>-586536.31474607904</v>
      </c>
      <c r="J1418" s="52">
        <v>15795.775634702322</v>
      </c>
      <c r="K1418" s="52">
        <v>17198.737614146146</v>
      </c>
      <c r="L1418" s="52">
        <v>14770.94</v>
      </c>
      <c r="M1418" s="51" t="s">
        <v>6521</v>
      </c>
      <c r="N1418" s="54" t="s">
        <v>6522</v>
      </c>
    </row>
    <row r="1419" spans="1:14" s="51" customFormat="1" ht="16.5" customHeight="1" x14ac:dyDescent="0.25">
      <c r="A1419" s="51" t="s">
        <v>4192</v>
      </c>
      <c r="B1419" s="51" t="s">
        <v>4193</v>
      </c>
      <c r="C1419" s="51">
        <v>3966</v>
      </c>
      <c r="D1419" s="51" t="s">
        <v>4194</v>
      </c>
      <c r="E1419" s="52">
        <v>1517.89</v>
      </c>
      <c r="F1419" s="52">
        <v>994992.07390000008</v>
      </c>
      <c r="G1419" s="52">
        <v>1043117.1846474011</v>
      </c>
      <c r="H1419" s="53">
        <v>-4.6135862255656801E-2</v>
      </c>
      <c r="I1419" s="52">
        <v>-48125.11074740102</v>
      </c>
      <c r="J1419" s="52">
        <v>655.51</v>
      </c>
      <c r="K1419" s="52">
        <v>687.21526899011189</v>
      </c>
      <c r="L1419" s="52">
        <v>655.51</v>
      </c>
      <c r="M1419" s="51" t="s">
        <v>6521</v>
      </c>
      <c r="N1419" s="54" t="s">
        <v>6528</v>
      </c>
    </row>
    <row r="1420" spans="1:14" s="51" customFormat="1" ht="16.5" customHeight="1" x14ac:dyDescent="0.25">
      <c r="A1420" s="51" t="s">
        <v>4195</v>
      </c>
      <c r="B1420" s="51" t="s">
        <v>4196</v>
      </c>
      <c r="C1420" s="51">
        <v>3967</v>
      </c>
      <c r="D1420" s="51" t="s">
        <v>4197</v>
      </c>
      <c r="E1420" s="52">
        <v>2116.34</v>
      </c>
      <c r="F1420" s="52">
        <v>3974217.5849000006</v>
      </c>
      <c r="G1420" s="52">
        <v>4110226.62858557</v>
      </c>
      <c r="H1420" s="53">
        <v>-3.3090400110704743E-2</v>
      </c>
      <c r="I1420" s="52">
        <v>-136009.04368556943</v>
      </c>
      <c r="J1420" s="52">
        <v>1877.8729244355823</v>
      </c>
      <c r="K1420" s="52">
        <v>1942.1390837887909</v>
      </c>
      <c r="L1420" s="52">
        <v>1849.17</v>
      </c>
      <c r="M1420" s="51" t="s">
        <v>6521</v>
      </c>
      <c r="N1420" s="54" t="s">
        <v>6522</v>
      </c>
    </row>
    <row r="1421" spans="1:14" s="51" customFormat="1" ht="16.5" customHeight="1" x14ac:dyDescent="0.25">
      <c r="A1421" s="51" t="s">
        <v>4198</v>
      </c>
      <c r="B1421" s="51" t="s">
        <v>4199</v>
      </c>
      <c r="C1421" s="51">
        <v>3968</v>
      </c>
      <c r="D1421" s="51" t="s">
        <v>4200</v>
      </c>
      <c r="E1421" s="52">
        <v>7302.4699999999993</v>
      </c>
      <c r="F1421" s="52">
        <v>28453150.443000004</v>
      </c>
      <c r="G1421" s="52">
        <v>26052429.608668171</v>
      </c>
      <c r="H1421" s="53">
        <v>9.2149594889724407E-2</v>
      </c>
      <c r="I1421" s="52">
        <v>2400720.8343318328</v>
      </c>
      <c r="J1421" s="52">
        <v>3896.3734795213136</v>
      </c>
      <c r="K1421" s="52">
        <v>3567.6188479607822</v>
      </c>
      <c r="L1421" s="52">
        <v>3881.78</v>
      </c>
      <c r="M1421" s="51" t="s">
        <v>6521</v>
      </c>
      <c r="N1421" s="54" t="s">
        <v>6522</v>
      </c>
    </row>
    <row r="1422" spans="1:14" s="51" customFormat="1" ht="16.5" customHeight="1" x14ac:dyDescent="0.25">
      <c r="A1422" s="51" t="s">
        <v>4201</v>
      </c>
      <c r="B1422" s="51" t="s">
        <v>4202</v>
      </c>
      <c r="C1422" s="51">
        <v>3969</v>
      </c>
      <c r="D1422" s="51" t="s">
        <v>4203</v>
      </c>
      <c r="E1422" s="52">
        <v>5741.5500000000011</v>
      </c>
      <c r="F1422" s="52">
        <v>32598924.816500001</v>
      </c>
      <c r="G1422" s="52">
        <v>30070674.650346342</v>
      </c>
      <c r="H1422" s="53">
        <v>8.4076935271704567E-2</v>
      </c>
      <c r="I1422" s="52">
        <v>2528250.1661536582</v>
      </c>
      <c r="J1422" s="52">
        <v>5677.7220117389897</v>
      </c>
      <c r="K1422" s="52">
        <v>5237.3792182156976</v>
      </c>
      <c r="L1422" s="52">
        <v>5659.27</v>
      </c>
      <c r="M1422" s="51" t="s">
        <v>6521</v>
      </c>
      <c r="N1422" s="54" t="s">
        <v>6522</v>
      </c>
    </row>
    <row r="1423" spans="1:14" s="51" customFormat="1" ht="16.5" customHeight="1" x14ac:dyDescent="0.25">
      <c r="A1423" s="51" t="s">
        <v>4204</v>
      </c>
      <c r="B1423" s="51" t="s">
        <v>4205</v>
      </c>
      <c r="C1423" s="51">
        <v>3970</v>
      </c>
      <c r="D1423" s="51" t="s">
        <v>4206</v>
      </c>
      <c r="E1423" s="52">
        <v>2595.9500000000003</v>
      </c>
      <c r="F1423" s="52">
        <v>19353737.722599998</v>
      </c>
      <c r="G1423" s="52">
        <v>19646030.107801557</v>
      </c>
      <c r="H1423" s="53">
        <v>-1.487793633612966E-2</v>
      </c>
      <c r="I1423" s="52">
        <v>-292292.38520155847</v>
      </c>
      <c r="J1423" s="52">
        <v>7455.3584324043204</v>
      </c>
      <c r="K1423" s="52">
        <v>7567.9539697611872</v>
      </c>
      <c r="L1423" s="52">
        <v>7246.96</v>
      </c>
      <c r="M1423" s="51" t="s">
        <v>6524</v>
      </c>
      <c r="N1423" s="54" t="s">
        <v>6522</v>
      </c>
    </row>
    <row r="1424" spans="1:14" s="51" customFormat="1" ht="16.5" customHeight="1" x14ac:dyDescent="0.25">
      <c r="A1424" s="51" t="s">
        <v>4207</v>
      </c>
      <c r="B1424" s="51" t="s">
        <v>4208</v>
      </c>
      <c r="C1424" s="51">
        <v>3971</v>
      </c>
      <c r="D1424" s="51" t="s">
        <v>4209</v>
      </c>
      <c r="E1424" s="52">
        <v>4149.5599999999995</v>
      </c>
      <c r="F1424" s="52">
        <v>2469071.1912000002</v>
      </c>
      <c r="G1424" s="52">
        <v>2670453.0024872185</v>
      </c>
      <c r="H1424" s="53">
        <v>-7.5411104819914199E-2</v>
      </c>
      <c r="I1424" s="52">
        <v>-201381.81128721824</v>
      </c>
      <c r="J1424" s="52">
        <v>595.0200000000001</v>
      </c>
      <c r="K1424" s="52">
        <v>643.5508831025985</v>
      </c>
      <c r="L1424" s="52">
        <v>595.02</v>
      </c>
      <c r="M1424" s="51" t="s">
        <v>6521</v>
      </c>
      <c r="N1424" s="54" t="s">
        <v>6522</v>
      </c>
    </row>
    <row r="1425" spans="1:14" s="51" customFormat="1" ht="16.5" customHeight="1" x14ac:dyDescent="0.25">
      <c r="A1425" s="51" t="s">
        <v>4216</v>
      </c>
      <c r="B1425" s="51" t="s">
        <v>4217</v>
      </c>
      <c r="C1425" s="51">
        <v>3974</v>
      </c>
      <c r="D1425" s="51" t="s">
        <v>4218</v>
      </c>
      <c r="E1425" s="52">
        <v>725.66000000000008</v>
      </c>
      <c r="F1425" s="52">
        <v>1070756.1738999998</v>
      </c>
      <c r="G1425" s="52">
        <v>1196135.262706812</v>
      </c>
      <c r="H1425" s="53">
        <v>-0.10482015932134947</v>
      </c>
      <c r="I1425" s="52">
        <v>-125379.08880681219</v>
      </c>
      <c r="J1425" s="52">
        <v>1475.5617973982301</v>
      </c>
      <c r="K1425" s="52">
        <v>1648.3411827947136</v>
      </c>
      <c r="L1425" s="52">
        <v>1464.31</v>
      </c>
      <c r="M1425" s="51" t="s">
        <v>6521</v>
      </c>
      <c r="N1425" s="54" t="s">
        <v>6522</v>
      </c>
    </row>
    <row r="1426" spans="1:14" s="51" customFormat="1" ht="16.5" customHeight="1" x14ac:dyDescent="0.25">
      <c r="A1426" s="51" t="s">
        <v>4219</v>
      </c>
      <c r="B1426" s="51" t="s">
        <v>4220</v>
      </c>
      <c r="C1426" s="51">
        <v>3975</v>
      </c>
      <c r="D1426" s="51" t="s">
        <v>4221</v>
      </c>
      <c r="E1426" s="52">
        <v>260.74</v>
      </c>
      <c r="F1426" s="52">
        <v>906451.07479999994</v>
      </c>
      <c r="G1426" s="52">
        <v>942957.04304042493</v>
      </c>
      <c r="H1426" s="53">
        <v>-3.8714349195289821E-2</v>
      </c>
      <c r="I1426" s="52">
        <v>-36505.968240424991</v>
      </c>
      <c r="J1426" s="52">
        <v>3476.4557597606808</v>
      </c>
      <c r="K1426" s="52">
        <v>3616.4648425267505</v>
      </c>
      <c r="L1426" s="52">
        <v>3772.6</v>
      </c>
      <c r="M1426" s="51" t="s">
        <v>6524</v>
      </c>
      <c r="N1426" s="54" t="s">
        <v>6522</v>
      </c>
    </row>
    <row r="1427" spans="1:14" s="51" customFormat="1" ht="16.5" customHeight="1" x14ac:dyDescent="0.25">
      <c r="A1427" s="51" t="s">
        <v>4222</v>
      </c>
      <c r="B1427" s="51" t="s">
        <v>4223</v>
      </c>
      <c r="C1427" s="51">
        <v>3976</v>
      </c>
      <c r="D1427" s="51" t="s">
        <v>4224</v>
      </c>
      <c r="E1427" s="52">
        <v>181.13000000000002</v>
      </c>
      <c r="F1427" s="52">
        <v>777263.93820000009</v>
      </c>
      <c r="G1427" s="52">
        <v>869413.29829301429</v>
      </c>
      <c r="H1427" s="53">
        <v>-0.10599028134713151</v>
      </c>
      <c r="I1427" s="52">
        <v>-92149.360093014198</v>
      </c>
      <c r="J1427" s="52">
        <v>4291.1938287417879</v>
      </c>
      <c r="K1427" s="52">
        <v>4799.9409169823566</v>
      </c>
      <c r="L1427" s="52">
        <v>4356.74</v>
      </c>
      <c r="M1427" s="51" t="s">
        <v>6524</v>
      </c>
      <c r="N1427" s="54" t="s">
        <v>6528</v>
      </c>
    </row>
    <row r="1428" spans="1:14" s="51" customFormat="1" ht="16.5" customHeight="1" x14ac:dyDescent="0.25">
      <c r="A1428" s="51" t="s">
        <v>4225</v>
      </c>
      <c r="B1428" s="51" t="s">
        <v>4226</v>
      </c>
      <c r="C1428" s="51">
        <v>3977</v>
      </c>
      <c r="D1428" s="51" t="s">
        <v>4227</v>
      </c>
      <c r="E1428" s="52">
        <v>543.2600000000001</v>
      </c>
      <c r="F1428" s="52">
        <v>2579499.9294999996</v>
      </c>
      <c r="G1428" s="52">
        <v>2878348.6158202896</v>
      </c>
      <c r="H1428" s="53">
        <v>-0.10382643877038578</v>
      </c>
      <c r="I1428" s="52">
        <v>-298848.68632028997</v>
      </c>
      <c r="J1428" s="52">
        <v>4748.1867420756162</v>
      </c>
      <c r="K1428" s="52">
        <v>5298.2892460705534</v>
      </c>
      <c r="L1428" s="52">
        <v>4786.22</v>
      </c>
      <c r="M1428" s="51" t="s">
        <v>6524</v>
      </c>
      <c r="N1428" s="54" t="s">
        <v>6522</v>
      </c>
    </row>
    <row r="1429" spans="1:14" s="51" customFormat="1" ht="16.5" customHeight="1" x14ac:dyDescent="0.25">
      <c r="A1429" s="51" t="s">
        <v>4228</v>
      </c>
      <c r="B1429" s="51" t="s">
        <v>4229</v>
      </c>
      <c r="C1429" s="51">
        <v>3978</v>
      </c>
      <c r="D1429" s="51" t="s">
        <v>4230</v>
      </c>
      <c r="E1429" s="52">
        <v>3821.12</v>
      </c>
      <c r="F1429" s="52">
        <v>4160631.0145999999</v>
      </c>
      <c r="G1429" s="52">
        <v>4223963.5016982229</v>
      </c>
      <c r="H1429" s="53">
        <v>-1.4993616084220562E-2</v>
      </c>
      <c r="I1429" s="52">
        <v>-63332.487098223064</v>
      </c>
      <c r="J1429" s="52">
        <v>1088.8511783456158</v>
      </c>
      <c r="K1429" s="52">
        <v>1105.425503961724</v>
      </c>
      <c r="L1429" s="52">
        <v>1078.3399999999999</v>
      </c>
      <c r="M1429" s="51" t="s">
        <v>6521</v>
      </c>
      <c r="N1429" s="54" t="s">
        <v>6527</v>
      </c>
    </row>
    <row r="1430" spans="1:14" s="51" customFormat="1" ht="16.5" customHeight="1" x14ac:dyDescent="0.25">
      <c r="A1430" s="51" t="s">
        <v>4231</v>
      </c>
      <c r="B1430" s="51" t="s">
        <v>4232</v>
      </c>
      <c r="C1430" s="51">
        <v>3979</v>
      </c>
      <c r="D1430" s="51" t="s">
        <v>4233</v>
      </c>
      <c r="E1430" s="52">
        <v>351.26</v>
      </c>
      <c r="F1430" s="52">
        <v>809115.04989999998</v>
      </c>
      <c r="G1430" s="52">
        <v>847970.34016052668</v>
      </c>
      <c r="H1430" s="53">
        <v>-4.5821520423899642E-2</v>
      </c>
      <c r="I1430" s="52">
        <v>-38855.290260526701</v>
      </c>
      <c r="J1430" s="52">
        <v>2303.4648121049936</v>
      </c>
      <c r="K1430" s="52">
        <v>2414.0817063159107</v>
      </c>
      <c r="L1430" s="52">
        <v>2273.65</v>
      </c>
      <c r="M1430" s="51" t="s">
        <v>6524</v>
      </c>
      <c r="N1430" s="54" t="s">
        <v>6526</v>
      </c>
    </row>
    <row r="1431" spans="1:14" s="51" customFormat="1" ht="16.5" customHeight="1" x14ac:dyDescent="0.25">
      <c r="A1431" s="51" t="s">
        <v>4234</v>
      </c>
      <c r="B1431" s="51" t="s">
        <v>4235</v>
      </c>
      <c r="C1431" s="51">
        <v>3980</v>
      </c>
      <c r="D1431" s="51" t="s">
        <v>4236</v>
      </c>
      <c r="E1431" s="52">
        <v>90.54</v>
      </c>
      <c r="F1431" s="52">
        <v>331951.21139999997</v>
      </c>
      <c r="G1431" s="52">
        <v>429825.20624530333</v>
      </c>
      <c r="H1431" s="53">
        <v>-0.22770650353494204</v>
      </c>
      <c r="I1431" s="52">
        <v>-97873.994845303358</v>
      </c>
      <c r="J1431" s="52">
        <v>3666.3487011265734</v>
      </c>
      <c r="K1431" s="52">
        <v>4747.351515852698</v>
      </c>
      <c r="L1431" s="52">
        <v>3611.91</v>
      </c>
      <c r="M1431" s="51" t="s">
        <v>6524</v>
      </c>
      <c r="N1431" s="54" t="s">
        <v>6522</v>
      </c>
    </row>
    <row r="1432" spans="1:14" s="51" customFormat="1" ht="16.5" customHeight="1" x14ac:dyDescent="0.25">
      <c r="A1432" s="51" t="s">
        <v>4240</v>
      </c>
      <c r="B1432" s="51" t="s">
        <v>4241</v>
      </c>
      <c r="C1432" s="51">
        <v>4112</v>
      </c>
      <c r="D1432" s="51" t="s">
        <v>4242</v>
      </c>
      <c r="E1432" s="52">
        <v>3502.32</v>
      </c>
      <c r="F1432" s="52">
        <v>24657940.652899995</v>
      </c>
      <c r="G1432" s="52">
        <v>22946029.947426081</v>
      </c>
      <c r="H1432" s="53">
        <v>7.4605964927102475E-2</v>
      </c>
      <c r="I1432" s="52">
        <v>1711910.7054739147</v>
      </c>
      <c r="J1432" s="52">
        <v>7040.4590822369155</v>
      </c>
      <c r="K1432" s="52">
        <v>6551.6657379754215</v>
      </c>
      <c r="L1432" s="52">
        <v>7038.97</v>
      </c>
      <c r="M1432" s="51" t="s">
        <v>6524</v>
      </c>
      <c r="N1432" s="54" t="s">
        <v>6522</v>
      </c>
    </row>
    <row r="1433" spans="1:14" s="51" customFormat="1" ht="16.5" customHeight="1" x14ac:dyDescent="0.25">
      <c r="A1433" s="51" t="s">
        <v>4243</v>
      </c>
      <c r="B1433" s="51" t="s">
        <v>4244</v>
      </c>
      <c r="C1433" s="51">
        <v>4113</v>
      </c>
      <c r="D1433" s="51" t="s">
        <v>4245</v>
      </c>
      <c r="E1433" s="52">
        <v>2884.73</v>
      </c>
      <c r="F1433" s="52">
        <v>27032239.558100004</v>
      </c>
      <c r="G1433" s="52">
        <v>24647976.794865966</v>
      </c>
      <c r="H1433" s="53">
        <v>9.6732595258312015E-2</v>
      </c>
      <c r="I1433" s="52">
        <v>2384262.7632340379</v>
      </c>
      <c r="J1433" s="52">
        <v>9370.8040468605395</v>
      </c>
      <c r="K1433" s="52">
        <v>8544.2924623330309</v>
      </c>
      <c r="L1433" s="52">
        <v>9523.7900000000009</v>
      </c>
      <c r="M1433" s="51" t="s">
        <v>6524</v>
      </c>
      <c r="N1433" s="54" t="s">
        <v>6522</v>
      </c>
    </row>
    <row r="1434" spans="1:14" s="51" customFormat="1" ht="16.5" customHeight="1" x14ac:dyDescent="0.25">
      <c r="A1434" s="51" t="s">
        <v>4246</v>
      </c>
      <c r="B1434" s="51" t="s">
        <v>4247</v>
      </c>
      <c r="C1434" s="51">
        <v>4114</v>
      </c>
      <c r="D1434" s="51" t="s">
        <v>4248</v>
      </c>
      <c r="E1434" s="52">
        <v>1889.99</v>
      </c>
      <c r="F1434" s="52">
        <v>23465291.166099999</v>
      </c>
      <c r="G1434" s="52">
        <v>23230970.230790202</v>
      </c>
      <c r="H1434" s="53">
        <v>1.0086575505969586E-2</v>
      </c>
      <c r="I1434" s="52">
        <v>234320.93530979753</v>
      </c>
      <c r="J1434" s="52">
        <v>12415.563662294509</v>
      </c>
      <c r="K1434" s="52">
        <v>12291.583675463999</v>
      </c>
      <c r="L1434" s="52">
        <v>12473.08</v>
      </c>
      <c r="M1434" s="51" t="s">
        <v>6524</v>
      </c>
      <c r="N1434" s="54" t="s">
        <v>6522</v>
      </c>
    </row>
    <row r="1435" spans="1:14" s="51" customFormat="1" ht="16.5" customHeight="1" x14ac:dyDescent="0.25">
      <c r="A1435" s="51" t="s">
        <v>4249</v>
      </c>
      <c r="B1435" s="51" t="s">
        <v>4250</v>
      </c>
      <c r="C1435" s="51">
        <v>4115</v>
      </c>
      <c r="D1435" s="51" t="s">
        <v>4251</v>
      </c>
      <c r="E1435" s="52">
        <v>1097.9999999999998</v>
      </c>
      <c r="F1435" s="52">
        <v>18909615.780499995</v>
      </c>
      <c r="G1435" s="52">
        <v>20123736.19197578</v>
      </c>
      <c r="H1435" s="53">
        <v>-6.0332753316449717E-2</v>
      </c>
      <c r="I1435" s="52">
        <v>-1214120.4114757851</v>
      </c>
      <c r="J1435" s="52">
        <v>17221.872295537338</v>
      </c>
      <c r="K1435" s="52">
        <v>18327.628590141881</v>
      </c>
      <c r="L1435" s="52">
        <v>17231.03</v>
      </c>
      <c r="M1435" s="51" t="s">
        <v>6521</v>
      </c>
      <c r="N1435" s="54" t="s">
        <v>6522</v>
      </c>
    </row>
    <row r="1436" spans="1:14" s="51" customFormat="1" ht="16.5" customHeight="1" x14ac:dyDescent="0.25">
      <c r="A1436" s="51" t="s">
        <v>4252</v>
      </c>
      <c r="B1436" s="51" t="s">
        <v>4253</v>
      </c>
      <c r="C1436" s="51">
        <v>4116</v>
      </c>
      <c r="D1436" s="51" t="s">
        <v>4254</v>
      </c>
      <c r="E1436" s="52">
        <v>3456.08</v>
      </c>
      <c r="F1436" s="52">
        <v>14124694.481199998</v>
      </c>
      <c r="G1436" s="52">
        <v>17518894.94633504</v>
      </c>
      <c r="H1436" s="53">
        <v>-0.19374512350992268</v>
      </c>
      <c r="I1436" s="52">
        <v>-3394200.4651350416</v>
      </c>
      <c r="J1436" s="52">
        <v>4086.9119005347093</v>
      </c>
      <c r="K1436" s="52">
        <v>5069.0073569868291</v>
      </c>
      <c r="L1436" s="52">
        <v>4076.16</v>
      </c>
      <c r="M1436" s="51" t="s">
        <v>6523</v>
      </c>
      <c r="N1436" s="54" t="s">
        <v>6527</v>
      </c>
    </row>
    <row r="1437" spans="1:14" s="51" customFormat="1" ht="16.5" customHeight="1" x14ac:dyDescent="0.25">
      <c r="A1437" s="51" t="s">
        <v>4324</v>
      </c>
      <c r="B1437" s="51" t="s">
        <v>4253</v>
      </c>
      <c r="C1437" s="51">
        <v>4149</v>
      </c>
      <c r="D1437" s="51" t="s">
        <v>4254</v>
      </c>
      <c r="E1437" s="52">
        <v>372.21</v>
      </c>
      <c r="F1437" s="52">
        <v>1768075.0077</v>
      </c>
      <c r="G1437" s="52">
        <v>1932208.9314347329</v>
      </c>
      <c r="H1437" s="53">
        <v>-8.4946260761178505E-2</v>
      </c>
      <c r="I1437" s="52">
        <v>-164133.9237347329</v>
      </c>
      <c r="J1437" s="52">
        <v>4750.2082364794069</v>
      </c>
      <c r="K1437" s="52">
        <v>5191.179526167306</v>
      </c>
      <c r="L1437" s="52">
        <v>4747.45</v>
      </c>
      <c r="M1437" s="51" t="s">
        <v>6523</v>
      </c>
      <c r="N1437" s="54" t="s">
        <v>6527</v>
      </c>
    </row>
    <row r="1438" spans="1:14" s="51" customFormat="1" ht="16.5" customHeight="1" x14ac:dyDescent="0.25">
      <c r="A1438" s="51" t="s">
        <v>4255</v>
      </c>
      <c r="B1438" s="51" t="s">
        <v>4256</v>
      </c>
      <c r="C1438" s="51">
        <v>4117</v>
      </c>
      <c r="D1438" s="51" t="s">
        <v>4257</v>
      </c>
      <c r="E1438" s="52">
        <v>1415.38</v>
      </c>
      <c r="F1438" s="52">
        <v>10070492.726000002</v>
      </c>
      <c r="G1438" s="52">
        <v>10585935.535500068</v>
      </c>
      <c r="H1438" s="53">
        <v>-4.8691285505331305E-2</v>
      </c>
      <c r="I1438" s="52">
        <v>-515442.80950006656</v>
      </c>
      <c r="J1438" s="52">
        <v>7115.0452359083783</v>
      </c>
      <c r="K1438" s="52">
        <v>7479.2179736184398</v>
      </c>
      <c r="L1438" s="52">
        <v>7590.3</v>
      </c>
      <c r="M1438" s="51" t="s">
        <v>6523</v>
      </c>
      <c r="N1438" s="54" t="s">
        <v>6522</v>
      </c>
    </row>
    <row r="1439" spans="1:14" s="51" customFormat="1" ht="16.5" customHeight="1" x14ac:dyDescent="0.25">
      <c r="A1439" s="51" t="s">
        <v>4258</v>
      </c>
      <c r="B1439" s="51" t="s">
        <v>4259</v>
      </c>
      <c r="C1439" s="51">
        <v>4118</v>
      </c>
      <c r="D1439" s="51" t="s">
        <v>4260</v>
      </c>
      <c r="E1439" s="52">
        <v>680.75</v>
      </c>
      <c r="F1439" s="52">
        <v>7576667.8500000006</v>
      </c>
      <c r="G1439" s="52">
        <v>7772375.3786967015</v>
      </c>
      <c r="H1439" s="53">
        <v>-2.5179886348916658E-2</v>
      </c>
      <c r="I1439" s="52">
        <v>-195707.52869670093</v>
      </c>
      <c r="J1439" s="52">
        <v>11129.882996694823</v>
      </c>
      <c r="K1439" s="52">
        <v>11417.371103483954</v>
      </c>
      <c r="L1439" s="52">
        <v>11270.41</v>
      </c>
      <c r="M1439" s="51" t="s">
        <v>6523</v>
      </c>
      <c r="N1439" s="54" t="s">
        <v>6522</v>
      </c>
    </row>
    <row r="1440" spans="1:14" s="51" customFormat="1" ht="16.5" customHeight="1" x14ac:dyDescent="0.25">
      <c r="A1440" s="51" t="s">
        <v>4261</v>
      </c>
      <c r="B1440" s="51" t="s">
        <v>4262</v>
      </c>
      <c r="C1440" s="51">
        <v>4119</v>
      </c>
      <c r="D1440" s="51" t="s">
        <v>4263</v>
      </c>
      <c r="E1440" s="52">
        <v>503.21999999999997</v>
      </c>
      <c r="F1440" s="52">
        <v>8580471.1385000013</v>
      </c>
      <c r="G1440" s="52">
        <v>8797681.637322044</v>
      </c>
      <c r="H1440" s="53">
        <v>-2.4689515690199504E-2</v>
      </c>
      <c r="I1440" s="52">
        <v>-217210.49882204272</v>
      </c>
      <c r="J1440" s="52">
        <v>17051.132980604907</v>
      </c>
      <c r="K1440" s="52">
        <v>17482.774208739804</v>
      </c>
      <c r="L1440" s="52">
        <v>17951.080000000002</v>
      </c>
      <c r="M1440" s="51" t="s">
        <v>6521</v>
      </c>
      <c r="N1440" s="54" t="s">
        <v>6522</v>
      </c>
    </row>
    <row r="1441" spans="1:14" s="51" customFormat="1" ht="16.5" customHeight="1" x14ac:dyDescent="0.25">
      <c r="A1441" s="51" t="s">
        <v>4264</v>
      </c>
      <c r="B1441" s="51" t="s">
        <v>4265</v>
      </c>
      <c r="C1441" s="51">
        <v>4120</v>
      </c>
      <c r="D1441" s="51" t="s">
        <v>4266</v>
      </c>
      <c r="E1441" s="52">
        <v>1151.92</v>
      </c>
      <c r="F1441" s="52">
        <v>3053413.4136000001</v>
      </c>
      <c r="G1441" s="52">
        <v>3540898.3281451752</v>
      </c>
      <c r="H1441" s="53">
        <v>-0.13767266647289866</v>
      </c>
      <c r="I1441" s="52">
        <v>-487484.91454517515</v>
      </c>
      <c r="J1441" s="52">
        <v>2650.7165546218484</v>
      </c>
      <c r="K1441" s="52">
        <v>3073.9099313712541</v>
      </c>
      <c r="L1441" s="52">
        <v>2622.08</v>
      </c>
      <c r="M1441" s="51" t="s">
        <v>6521</v>
      </c>
      <c r="N1441" s="54" t="s">
        <v>6522</v>
      </c>
    </row>
    <row r="1442" spans="1:14" s="51" customFormat="1" ht="16.5" customHeight="1" x14ac:dyDescent="0.25">
      <c r="A1442" s="51" t="s">
        <v>4267</v>
      </c>
      <c r="B1442" s="51" t="s">
        <v>4268</v>
      </c>
      <c r="C1442" s="51">
        <v>4121</v>
      </c>
      <c r="D1442" s="51" t="s">
        <v>4269</v>
      </c>
      <c r="E1442" s="52">
        <v>454.21</v>
      </c>
      <c r="F1442" s="52">
        <v>2480221.4139</v>
      </c>
      <c r="G1442" s="52">
        <v>2864835.8722985145</v>
      </c>
      <c r="H1442" s="53">
        <v>-0.13425357526325954</v>
      </c>
      <c r="I1442" s="52">
        <v>-384614.45839851443</v>
      </c>
      <c r="J1442" s="52">
        <v>5460.5169721054144</v>
      </c>
      <c r="K1442" s="52">
        <v>6307.2937018086668</v>
      </c>
      <c r="L1442" s="52">
        <v>5435.85</v>
      </c>
      <c r="M1442" s="51" t="s">
        <v>6523</v>
      </c>
      <c r="N1442" s="54" t="s">
        <v>6522</v>
      </c>
    </row>
    <row r="1443" spans="1:14" s="51" customFormat="1" ht="16.5" customHeight="1" x14ac:dyDescent="0.25">
      <c r="A1443" s="51" t="s">
        <v>4270</v>
      </c>
      <c r="B1443" s="51" t="s">
        <v>4271</v>
      </c>
      <c r="C1443" s="51">
        <v>4122</v>
      </c>
      <c r="D1443" s="51" t="s">
        <v>4272</v>
      </c>
      <c r="E1443" s="52">
        <v>314.22999999999996</v>
      </c>
      <c r="F1443" s="52">
        <v>2683187.1477000001</v>
      </c>
      <c r="G1443" s="52">
        <v>2651084.7183620501</v>
      </c>
      <c r="H1443" s="53">
        <v>1.2109167660920406E-2</v>
      </c>
      <c r="I1443" s="52">
        <v>32102.429337949958</v>
      </c>
      <c r="J1443" s="52">
        <v>8538.927370715719</v>
      </c>
      <c r="K1443" s="52">
        <v>8436.7651667951832</v>
      </c>
      <c r="L1443" s="52">
        <v>8430.99</v>
      </c>
      <c r="M1443" s="51" t="s">
        <v>6524</v>
      </c>
      <c r="N1443" s="54" t="s">
        <v>6522</v>
      </c>
    </row>
    <row r="1444" spans="1:14" s="51" customFormat="1" ht="16.5" customHeight="1" x14ac:dyDescent="0.25">
      <c r="A1444" s="51" t="s">
        <v>4273</v>
      </c>
      <c r="B1444" s="51" t="s">
        <v>4274</v>
      </c>
      <c r="C1444" s="51">
        <v>4123</v>
      </c>
      <c r="D1444" s="51" t="s">
        <v>4275</v>
      </c>
      <c r="E1444" s="52">
        <v>150.43</v>
      </c>
      <c r="F1444" s="52">
        <v>2080356.3249000001</v>
      </c>
      <c r="G1444" s="52">
        <v>1846632.9972853509</v>
      </c>
      <c r="H1444" s="53">
        <v>0.1265672864928955</v>
      </c>
      <c r="I1444" s="52">
        <v>233723.3276146492</v>
      </c>
      <c r="J1444" s="52">
        <v>13829.397892042811</v>
      </c>
      <c r="K1444" s="52">
        <v>12275.69631912086</v>
      </c>
      <c r="L1444" s="52">
        <v>15000.59</v>
      </c>
      <c r="M1444" s="51" t="s">
        <v>6524</v>
      </c>
      <c r="N1444" s="54" t="s">
        <v>6526</v>
      </c>
    </row>
    <row r="1445" spans="1:14" s="51" customFormat="1" ht="16.5" customHeight="1" x14ac:dyDescent="0.25">
      <c r="A1445" s="51" t="s">
        <v>4276</v>
      </c>
      <c r="B1445" s="51" t="s">
        <v>4277</v>
      </c>
      <c r="C1445" s="51">
        <v>4124</v>
      </c>
      <c r="D1445" s="51" t="s">
        <v>4278</v>
      </c>
      <c r="E1445" s="52">
        <v>417.93</v>
      </c>
      <c r="F1445" s="52">
        <v>1095845.8943999999</v>
      </c>
      <c r="G1445" s="52">
        <v>585325.17154331086</v>
      </c>
      <c r="H1445" s="53">
        <v>0.87220018491706575</v>
      </c>
      <c r="I1445" s="52">
        <v>510520.72285668901</v>
      </c>
      <c r="J1445" s="52">
        <v>2622.0799999999995</v>
      </c>
      <c r="K1445" s="52">
        <v>1400.5339926382669</v>
      </c>
      <c r="L1445" s="52">
        <v>2622.08</v>
      </c>
      <c r="M1445" s="51" t="s">
        <v>6525</v>
      </c>
      <c r="N1445" s="54" t="s">
        <v>6522</v>
      </c>
    </row>
    <row r="1446" spans="1:14" s="51" customFormat="1" ht="16.5" customHeight="1" x14ac:dyDescent="0.25">
      <c r="A1446" s="51" t="s">
        <v>4279</v>
      </c>
      <c r="B1446" s="51" t="s">
        <v>4280</v>
      </c>
      <c r="C1446" s="51">
        <v>4130</v>
      </c>
      <c r="D1446" s="51" t="s">
        <v>4281</v>
      </c>
      <c r="E1446" s="52">
        <v>637.82000000000005</v>
      </c>
      <c r="F1446" s="52">
        <v>1020716.7361999999</v>
      </c>
      <c r="G1446" s="52">
        <v>1186644.2749282932</v>
      </c>
      <c r="H1446" s="53">
        <v>-0.13982921607936794</v>
      </c>
      <c r="I1446" s="52">
        <v>-165927.53872829326</v>
      </c>
      <c r="J1446" s="52">
        <v>1600.3209936972812</v>
      </c>
      <c r="K1446" s="52">
        <v>1860.4689017721194</v>
      </c>
      <c r="L1446" s="52">
        <v>1544.66</v>
      </c>
      <c r="M1446" s="51" t="s">
        <v>6523</v>
      </c>
      <c r="N1446" s="54" t="s">
        <v>6527</v>
      </c>
    </row>
    <row r="1447" spans="1:14" s="51" customFormat="1" ht="16.5" customHeight="1" x14ac:dyDescent="0.25">
      <c r="A1447" s="51" t="s">
        <v>4282</v>
      </c>
      <c r="B1447" s="51" t="s">
        <v>4283</v>
      </c>
      <c r="C1447" s="51">
        <v>4131</v>
      </c>
      <c r="D1447" s="51" t="s">
        <v>4284</v>
      </c>
      <c r="E1447" s="52">
        <v>68.460000000000008</v>
      </c>
      <c r="F1447" s="52">
        <v>235493.50019999998</v>
      </c>
      <c r="G1447" s="52">
        <v>332212.00218101911</v>
      </c>
      <c r="H1447" s="53">
        <v>-0.29113488178045466</v>
      </c>
      <c r="I1447" s="52">
        <v>-96718.50198101913</v>
      </c>
      <c r="J1447" s="52">
        <v>3439.8699999999994</v>
      </c>
      <c r="K1447" s="52">
        <v>4852.6439114960422</v>
      </c>
      <c r="L1447" s="52">
        <v>3439.87</v>
      </c>
      <c r="M1447" s="51" t="s">
        <v>6525</v>
      </c>
      <c r="N1447" s="54" t="s">
        <v>6530</v>
      </c>
    </row>
    <row r="1448" spans="1:14" s="51" customFormat="1" ht="16.5" customHeight="1" x14ac:dyDescent="0.25">
      <c r="A1448" s="51" t="s">
        <v>4285</v>
      </c>
      <c r="B1448" s="51" t="s">
        <v>4286</v>
      </c>
      <c r="C1448" s="51">
        <v>4134</v>
      </c>
      <c r="D1448" s="51" t="s">
        <v>4287</v>
      </c>
      <c r="E1448" s="52">
        <v>829.68999999999994</v>
      </c>
      <c r="F1448" s="52">
        <v>1360656.6274999999</v>
      </c>
      <c r="G1448" s="52">
        <v>2085398.2894654903</v>
      </c>
      <c r="H1448" s="53">
        <v>-0.34753153180692853</v>
      </c>
      <c r="I1448" s="52">
        <v>-724741.66196549032</v>
      </c>
      <c r="J1448" s="52">
        <v>1639.9578487145802</v>
      </c>
      <c r="K1448" s="52">
        <v>2513.4668243144915</v>
      </c>
      <c r="L1448" s="52">
        <v>1620.59</v>
      </c>
      <c r="M1448" s="51" t="s">
        <v>6523</v>
      </c>
      <c r="N1448" s="54" t="s">
        <v>6522</v>
      </c>
    </row>
    <row r="1449" spans="1:14" s="51" customFormat="1" ht="16.5" customHeight="1" x14ac:dyDescent="0.25">
      <c r="A1449" s="51" t="s">
        <v>4288</v>
      </c>
      <c r="B1449" s="51" t="s">
        <v>4289</v>
      </c>
      <c r="C1449" s="51">
        <v>4135</v>
      </c>
      <c r="D1449" s="51" t="s">
        <v>4290</v>
      </c>
      <c r="E1449" s="52">
        <v>219.57999999999998</v>
      </c>
      <c r="F1449" s="52">
        <v>924908.82760000008</v>
      </c>
      <c r="G1449" s="52">
        <v>913484.1879171317</v>
      </c>
      <c r="H1449" s="53">
        <v>1.2506663863463441E-2</v>
      </c>
      <c r="I1449" s="52">
        <v>11424.639682868379</v>
      </c>
      <c r="J1449" s="52">
        <v>4212.1724546862197</v>
      </c>
      <c r="K1449" s="52">
        <v>4160.1429452460688</v>
      </c>
      <c r="L1449" s="52">
        <v>4178.92</v>
      </c>
      <c r="M1449" s="51" t="s">
        <v>6525</v>
      </c>
      <c r="N1449" s="54" t="s">
        <v>6522</v>
      </c>
    </row>
    <row r="1450" spans="1:14" s="51" customFormat="1" ht="16.5" customHeight="1" x14ac:dyDescent="0.25">
      <c r="A1450" s="51" t="s">
        <v>4291</v>
      </c>
      <c r="B1450" s="51" t="s">
        <v>4292</v>
      </c>
      <c r="C1450" s="51">
        <v>4138</v>
      </c>
      <c r="D1450" s="51" t="s">
        <v>4293</v>
      </c>
      <c r="E1450" s="52">
        <v>580.42000000000007</v>
      </c>
      <c r="F1450" s="52">
        <v>940622.84779999999</v>
      </c>
      <c r="G1450" s="52">
        <v>613383.56638728804</v>
      </c>
      <c r="H1450" s="53">
        <v>0.53349861219805539</v>
      </c>
      <c r="I1450" s="52">
        <v>327239.28141271195</v>
      </c>
      <c r="J1450" s="52">
        <v>1620.5899999999997</v>
      </c>
      <c r="K1450" s="52">
        <v>1056.7926094677784</v>
      </c>
      <c r="L1450" s="52">
        <v>1620.59</v>
      </c>
      <c r="M1450" s="51" t="s">
        <v>6525</v>
      </c>
      <c r="N1450" s="54" t="s">
        <v>6522</v>
      </c>
    </row>
    <row r="1451" spans="1:14" s="51" customFormat="1" ht="16.5" customHeight="1" x14ac:dyDescent="0.25">
      <c r="A1451" s="51" t="s">
        <v>4294</v>
      </c>
      <c r="B1451" s="51" t="s">
        <v>4295</v>
      </c>
      <c r="C1451" s="51">
        <v>4139</v>
      </c>
      <c r="D1451" s="51" t="s">
        <v>4296</v>
      </c>
      <c r="E1451" s="52">
        <v>936.19999999999993</v>
      </c>
      <c r="F1451" s="52">
        <v>1890794.9092000001</v>
      </c>
      <c r="G1451" s="52">
        <v>2070412.6354190507</v>
      </c>
      <c r="H1451" s="53">
        <v>-8.6754554694212449E-2</v>
      </c>
      <c r="I1451" s="52">
        <v>-179617.72621905059</v>
      </c>
      <c r="J1451" s="52">
        <v>2019.6484823755611</v>
      </c>
      <c r="K1451" s="52">
        <v>2211.5067671641218</v>
      </c>
      <c r="L1451" s="52">
        <v>1998.93</v>
      </c>
      <c r="M1451" s="51" t="s">
        <v>6523</v>
      </c>
      <c r="N1451" s="54" t="s">
        <v>6527</v>
      </c>
    </row>
    <row r="1452" spans="1:14" s="51" customFormat="1" ht="16.5" customHeight="1" x14ac:dyDescent="0.25">
      <c r="A1452" s="51" t="s">
        <v>4297</v>
      </c>
      <c r="B1452" s="51" t="s">
        <v>4298</v>
      </c>
      <c r="C1452" s="51">
        <v>4140</v>
      </c>
      <c r="D1452" s="51" t="s">
        <v>4299</v>
      </c>
      <c r="E1452" s="52">
        <v>509.92</v>
      </c>
      <c r="F1452" s="52">
        <v>3082577.5123999999</v>
      </c>
      <c r="G1452" s="52">
        <v>2892213.9207810364</v>
      </c>
      <c r="H1452" s="53">
        <v>6.5819333158992688E-2</v>
      </c>
      <c r="I1452" s="52">
        <v>190363.59161896352</v>
      </c>
      <c r="J1452" s="52">
        <v>6045.2179016316277</v>
      </c>
      <c r="K1452" s="52">
        <v>5671.8973972015929</v>
      </c>
      <c r="L1452" s="52">
        <v>5980.58</v>
      </c>
      <c r="M1452" s="51" t="s">
        <v>6523</v>
      </c>
      <c r="N1452" s="54" t="s">
        <v>6522</v>
      </c>
    </row>
    <row r="1453" spans="1:14" s="51" customFormat="1" ht="16.5" customHeight="1" x14ac:dyDescent="0.25">
      <c r="A1453" s="51" t="s">
        <v>4300</v>
      </c>
      <c r="B1453" s="51" t="s">
        <v>4301</v>
      </c>
      <c r="C1453" s="51">
        <v>4141</v>
      </c>
      <c r="D1453" s="51" t="s">
        <v>4302</v>
      </c>
      <c r="E1453" s="52">
        <v>332.08</v>
      </c>
      <c r="F1453" s="52">
        <v>3936322.6283</v>
      </c>
      <c r="G1453" s="52">
        <v>3872051.8667178769</v>
      </c>
      <c r="H1453" s="53">
        <v>1.6598631370245975E-2</v>
      </c>
      <c r="I1453" s="52">
        <v>64270.761582123116</v>
      </c>
      <c r="J1453" s="52">
        <v>11853.537184714527</v>
      </c>
      <c r="K1453" s="52">
        <v>11659.997189586476</v>
      </c>
      <c r="L1453" s="52">
        <v>12170.25</v>
      </c>
      <c r="M1453" s="51" t="s">
        <v>6524</v>
      </c>
      <c r="N1453" s="54" t="s">
        <v>6522</v>
      </c>
    </row>
    <row r="1454" spans="1:14" s="51" customFormat="1" ht="16.5" customHeight="1" x14ac:dyDescent="0.25">
      <c r="A1454" s="51" t="s">
        <v>4303</v>
      </c>
      <c r="B1454" s="51" t="s">
        <v>4304</v>
      </c>
      <c r="C1454" s="51">
        <v>4142</v>
      </c>
      <c r="D1454" s="51" t="s">
        <v>4305</v>
      </c>
      <c r="E1454" s="52">
        <v>259.35000000000002</v>
      </c>
      <c r="F1454" s="52">
        <v>4765168.275200001</v>
      </c>
      <c r="G1454" s="52">
        <v>5140790.0199567061</v>
      </c>
      <c r="H1454" s="53">
        <v>-7.3066930043539924E-2</v>
      </c>
      <c r="I1454" s="52">
        <v>-375621.74475670513</v>
      </c>
      <c r="J1454" s="52">
        <v>18373.504049354156</v>
      </c>
      <c r="K1454" s="52">
        <v>19821.823867193776</v>
      </c>
      <c r="L1454" s="52">
        <v>18789.64</v>
      </c>
      <c r="M1454" s="51" t="s">
        <v>6525</v>
      </c>
      <c r="N1454" s="54" t="s">
        <v>6522</v>
      </c>
    </row>
    <row r="1455" spans="1:14" s="51" customFormat="1" ht="16.5" customHeight="1" x14ac:dyDescent="0.25">
      <c r="A1455" s="51" t="s">
        <v>4306</v>
      </c>
      <c r="B1455" s="51" t="s">
        <v>4307</v>
      </c>
      <c r="C1455" s="51">
        <v>4143</v>
      </c>
      <c r="D1455" s="51" t="s">
        <v>4308</v>
      </c>
      <c r="E1455" s="52">
        <v>808.5100000000001</v>
      </c>
      <c r="F1455" s="52">
        <v>954923.07589999994</v>
      </c>
      <c r="G1455" s="52">
        <v>1118928.7081580898</v>
      </c>
      <c r="H1455" s="53">
        <v>-0.14657379961951789</v>
      </c>
      <c r="I1455" s="52">
        <v>-164005.63225808984</v>
      </c>
      <c r="J1455" s="52">
        <v>1181.0899999999997</v>
      </c>
      <c r="K1455" s="52">
        <v>1383.9392316212411</v>
      </c>
      <c r="L1455" s="52">
        <v>1181.0899999999999</v>
      </c>
      <c r="M1455" s="51" t="s">
        <v>6524</v>
      </c>
      <c r="N1455" s="54" t="s">
        <v>6528</v>
      </c>
    </row>
    <row r="1456" spans="1:14" s="51" customFormat="1" ht="16.5" customHeight="1" x14ac:dyDescent="0.25">
      <c r="A1456" s="51" t="s">
        <v>4309</v>
      </c>
      <c r="B1456" s="51" t="s">
        <v>4310</v>
      </c>
      <c r="C1456" s="51">
        <v>4144</v>
      </c>
      <c r="D1456" s="51" t="s">
        <v>4311</v>
      </c>
      <c r="E1456" s="52">
        <v>4023.9400000000005</v>
      </c>
      <c r="F1456" s="52">
        <v>6840223.8117999993</v>
      </c>
      <c r="G1456" s="52">
        <v>7696968.0954119191</v>
      </c>
      <c r="H1456" s="53">
        <v>-0.11130931985058068</v>
      </c>
      <c r="I1456" s="52">
        <v>-856744.28361191973</v>
      </c>
      <c r="J1456" s="52">
        <v>1699.8821582329754</v>
      </c>
      <c r="K1456" s="52">
        <v>1912.7939520499606</v>
      </c>
      <c r="L1456" s="52">
        <v>1692.04</v>
      </c>
      <c r="M1456" s="51" t="s">
        <v>6524</v>
      </c>
      <c r="N1456" s="54" t="s">
        <v>6522</v>
      </c>
    </row>
    <row r="1457" spans="1:14" s="51" customFormat="1" ht="16.5" customHeight="1" x14ac:dyDescent="0.25">
      <c r="A1457" s="51" t="s">
        <v>4312</v>
      </c>
      <c r="B1457" s="51" t="s">
        <v>4313</v>
      </c>
      <c r="C1457" s="51">
        <v>4145</v>
      </c>
      <c r="D1457" s="51" t="s">
        <v>4314</v>
      </c>
      <c r="E1457" s="52">
        <v>1046.47</v>
      </c>
      <c r="F1457" s="52">
        <v>5829586.3161999993</v>
      </c>
      <c r="G1457" s="52">
        <v>5218678.6405087374</v>
      </c>
      <c r="H1457" s="53">
        <v>0.11706175409024766</v>
      </c>
      <c r="I1457" s="52">
        <v>610907.67569126189</v>
      </c>
      <c r="J1457" s="52">
        <v>5570.7151817061158</v>
      </c>
      <c r="K1457" s="52">
        <v>4986.9357368187693</v>
      </c>
      <c r="L1457" s="52">
        <v>5486.86</v>
      </c>
      <c r="M1457" s="51" t="s">
        <v>6523</v>
      </c>
      <c r="N1457" s="54" t="s">
        <v>6522</v>
      </c>
    </row>
    <row r="1458" spans="1:14" s="51" customFormat="1" ht="16.5" customHeight="1" x14ac:dyDescent="0.25">
      <c r="A1458" s="51" t="s">
        <v>4315</v>
      </c>
      <c r="B1458" s="51" t="s">
        <v>4316</v>
      </c>
      <c r="C1458" s="51">
        <v>4146</v>
      </c>
      <c r="D1458" s="51" t="s">
        <v>4317</v>
      </c>
      <c r="E1458" s="52">
        <v>359.42</v>
      </c>
      <c r="F1458" s="52">
        <v>3589935.1744000004</v>
      </c>
      <c r="G1458" s="52">
        <v>4382470.9069172423</v>
      </c>
      <c r="H1458" s="53">
        <v>-0.18084221192805017</v>
      </c>
      <c r="I1458" s="52">
        <v>-792535.73251724197</v>
      </c>
      <c r="J1458" s="52">
        <v>9988.1341450114087</v>
      </c>
      <c r="K1458" s="52">
        <v>12193.17485648334</v>
      </c>
      <c r="L1458" s="52">
        <v>10891.78</v>
      </c>
      <c r="M1458" s="51" t="s">
        <v>6524</v>
      </c>
      <c r="N1458" s="54" t="s">
        <v>6526</v>
      </c>
    </row>
    <row r="1459" spans="1:14" s="51" customFormat="1" ht="16.5" customHeight="1" x14ac:dyDescent="0.25">
      <c r="A1459" s="51" t="s">
        <v>4318</v>
      </c>
      <c r="B1459" s="51" t="s">
        <v>4319</v>
      </c>
      <c r="C1459" s="51">
        <v>4147</v>
      </c>
      <c r="D1459" s="51" t="s">
        <v>4320</v>
      </c>
      <c r="E1459" s="52">
        <v>239.66000000000003</v>
      </c>
      <c r="F1459" s="52">
        <v>3550768.6102</v>
      </c>
      <c r="G1459" s="52">
        <v>4598490.8302787868</v>
      </c>
      <c r="H1459" s="53">
        <v>-0.22784044999721531</v>
      </c>
      <c r="I1459" s="52">
        <v>-1047722.2200787868</v>
      </c>
      <c r="J1459" s="52">
        <v>14815.858341817573</v>
      </c>
      <c r="K1459" s="52">
        <v>19187.560837347854</v>
      </c>
      <c r="L1459" s="52">
        <v>14949.26</v>
      </c>
      <c r="M1459" s="51" t="s">
        <v>6523</v>
      </c>
      <c r="N1459" s="54" t="s">
        <v>6522</v>
      </c>
    </row>
    <row r="1460" spans="1:14" s="51" customFormat="1" ht="16.5" customHeight="1" x14ac:dyDescent="0.25">
      <c r="A1460" s="51" t="s">
        <v>4321</v>
      </c>
      <c r="B1460" s="51" t="s">
        <v>4322</v>
      </c>
      <c r="C1460" s="51">
        <v>4148</v>
      </c>
      <c r="D1460" s="51" t="s">
        <v>4323</v>
      </c>
      <c r="E1460" s="52">
        <v>1775.72</v>
      </c>
      <c r="F1460" s="52">
        <v>3004589.2688000002</v>
      </c>
      <c r="G1460" s="52">
        <v>2131835.4242385444</v>
      </c>
      <c r="H1460" s="53">
        <v>0.40939081630712115</v>
      </c>
      <c r="I1460" s="52">
        <v>872753.84456145577</v>
      </c>
      <c r="J1460" s="52">
        <v>1692.0400000000002</v>
      </c>
      <c r="K1460" s="52">
        <v>1200.547059355385</v>
      </c>
      <c r="L1460" s="52">
        <v>1692.04</v>
      </c>
      <c r="M1460" s="51" t="s">
        <v>6525</v>
      </c>
      <c r="N1460" s="54" t="s">
        <v>6522</v>
      </c>
    </row>
    <row r="1461" spans="1:14" s="51" customFormat="1" ht="16.5" customHeight="1" x14ac:dyDescent="0.25">
      <c r="A1461" s="51" t="s">
        <v>4325</v>
      </c>
      <c r="B1461" s="51" t="s">
        <v>4326</v>
      </c>
      <c r="C1461" s="51">
        <v>4153</v>
      </c>
      <c r="D1461" s="51" t="s">
        <v>4327</v>
      </c>
      <c r="E1461" s="52">
        <v>1377.3899999999999</v>
      </c>
      <c r="F1461" s="52">
        <v>3802563.3879999998</v>
      </c>
      <c r="G1461" s="52">
        <v>4137716.5414095502</v>
      </c>
      <c r="H1461" s="53">
        <v>-8.0999544085583408E-2</v>
      </c>
      <c r="I1461" s="52">
        <v>-335153.15340955043</v>
      </c>
      <c r="J1461" s="52">
        <v>2760.7020437203696</v>
      </c>
      <c r="K1461" s="52">
        <v>3004.0268489023083</v>
      </c>
      <c r="L1461" s="52">
        <v>2757.5</v>
      </c>
      <c r="M1461" s="51" t="s">
        <v>6521</v>
      </c>
      <c r="N1461" s="54" t="s">
        <v>6522</v>
      </c>
    </row>
    <row r="1462" spans="1:14" s="51" customFormat="1" ht="16.5" customHeight="1" x14ac:dyDescent="0.25">
      <c r="A1462" s="51" t="s">
        <v>4328</v>
      </c>
      <c r="B1462" s="51" t="s">
        <v>4329</v>
      </c>
      <c r="C1462" s="51">
        <v>4154</v>
      </c>
      <c r="D1462" s="51" t="s">
        <v>4330</v>
      </c>
      <c r="E1462" s="52">
        <v>294.03000000000003</v>
      </c>
      <c r="F1462" s="52">
        <v>1067464.9227</v>
      </c>
      <c r="G1462" s="52">
        <v>1095427.6571258577</v>
      </c>
      <c r="H1462" s="53">
        <v>-2.5526774172586864E-2</v>
      </c>
      <c r="I1462" s="52">
        <v>-27962.734425857663</v>
      </c>
      <c r="J1462" s="52">
        <v>3630.4626150392814</v>
      </c>
      <c r="K1462" s="52">
        <v>3725.5642523751235</v>
      </c>
      <c r="L1462" s="52">
        <v>3594.39</v>
      </c>
      <c r="M1462" s="51" t="s">
        <v>6524</v>
      </c>
      <c r="N1462" s="54" t="s">
        <v>6526</v>
      </c>
    </row>
    <row r="1463" spans="1:14" s="51" customFormat="1" ht="16.5" customHeight="1" x14ac:dyDescent="0.25">
      <c r="A1463" s="51" t="s">
        <v>4331</v>
      </c>
      <c r="B1463" s="51" t="s">
        <v>4332</v>
      </c>
      <c r="C1463" s="51">
        <v>4157</v>
      </c>
      <c r="D1463" s="51" t="s">
        <v>4333</v>
      </c>
      <c r="E1463" s="52">
        <v>417.90999999999997</v>
      </c>
      <c r="F1463" s="52">
        <v>1152386.825</v>
      </c>
      <c r="G1463" s="52">
        <v>922704.42081730615</v>
      </c>
      <c r="H1463" s="53">
        <v>0.24892305596547093</v>
      </c>
      <c r="I1463" s="52">
        <v>229682.4041826938</v>
      </c>
      <c r="J1463" s="52">
        <v>2757.5</v>
      </c>
      <c r="K1463" s="52">
        <v>2207.902229708086</v>
      </c>
      <c r="L1463" s="52">
        <v>2757.5</v>
      </c>
      <c r="M1463" s="51" t="s">
        <v>6525</v>
      </c>
      <c r="N1463" s="54" t="s">
        <v>6526</v>
      </c>
    </row>
    <row r="1464" spans="1:14" s="51" customFormat="1" ht="16.5" customHeight="1" x14ac:dyDescent="0.25">
      <c r="A1464" s="51" t="s">
        <v>4334</v>
      </c>
      <c r="B1464" s="51" t="s">
        <v>4335</v>
      </c>
      <c r="C1464" s="51">
        <v>4158</v>
      </c>
      <c r="D1464" s="51" t="s">
        <v>4336</v>
      </c>
      <c r="E1464" s="52">
        <v>26686.71</v>
      </c>
      <c r="F1464" s="52">
        <v>46056809.937915459</v>
      </c>
      <c r="G1464" s="52">
        <v>59194730.94679796</v>
      </c>
      <c r="H1464" s="53">
        <v>-0.22194409534001225</v>
      </c>
      <c r="I1464" s="52">
        <v>-13137921.0088825</v>
      </c>
      <c r="J1464" s="52">
        <v>1725.8331932979172</v>
      </c>
      <c r="K1464" s="52">
        <v>2218.135204631742</v>
      </c>
      <c r="L1464" s="52">
        <v>1731.85</v>
      </c>
      <c r="M1464" s="51" t="s">
        <v>6523</v>
      </c>
      <c r="N1464" s="54" t="s">
        <v>6522</v>
      </c>
    </row>
    <row r="1465" spans="1:14" s="51" customFormat="1" ht="16.5" customHeight="1" x14ac:dyDescent="0.25">
      <c r="A1465" s="51" t="s">
        <v>4337</v>
      </c>
      <c r="B1465" s="51" t="s">
        <v>4338</v>
      </c>
      <c r="C1465" s="51">
        <v>4159</v>
      </c>
      <c r="D1465" s="51" t="s">
        <v>4339</v>
      </c>
      <c r="E1465" s="52">
        <v>3171.9100000000003</v>
      </c>
      <c r="F1465" s="52">
        <v>10074849.624023145</v>
      </c>
      <c r="G1465" s="52">
        <v>10031511.196763199</v>
      </c>
      <c r="H1465" s="53">
        <v>4.3202291668607007E-3</v>
      </c>
      <c r="I1465" s="52">
        <v>43338.427259946242</v>
      </c>
      <c r="J1465" s="52">
        <v>3176.2722221069148</v>
      </c>
      <c r="K1465" s="52">
        <v>3162.6090263479095</v>
      </c>
      <c r="L1465" s="52">
        <v>3182.01</v>
      </c>
      <c r="M1465" s="51" t="s">
        <v>6521</v>
      </c>
      <c r="N1465" s="54" t="s">
        <v>6522</v>
      </c>
    </row>
    <row r="1466" spans="1:14" s="51" customFormat="1" ht="16.5" customHeight="1" x14ac:dyDescent="0.25">
      <c r="A1466" s="51" t="s">
        <v>4340</v>
      </c>
      <c r="B1466" s="51" t="s">
        <v>4341</v>
      </c>
      <c r="C1466" s="51">
        <v>4160</v>
      </c>
      <c r="D1466" s="51" t="s">
        <v>4342</v>
      </c>
      <c r="E1466" s="52">
        <v>916.3599999999999</v>
      </c>
      <c r="F1466" s="52">
        <v>4333930.5258372389</v>
      </c>
      <c r="G1466" s="52">
        <v>4329655.2552968329</v>
      </c>
      <c r="H1466" s="53">
        <v>9.8743901957920599E-4</v>
      </c>
      <c r="I1466" s="52">
        <v>4275.2705404059961</v>
      </c>
      <c r="J1466" s="52">
        <v>4729.5064448876419</v>
      </c>
      <c r="K1466" s="52">
        <v>4724.8409525697689</v>
      </c>
      <c r="L1466" s="52">
        <v>4684.1099999999997</v>
      </c>
      <c r="M1466" s="51" t="s">
        <v>6521</v>
      </c>
      <c r="N1466" s="54" t="s">
        <v>6522</v>
      </c>
    </row>
    <row r="1467" spans="1:14" s="51" customFormat="1" ht="16.5" customHeight="1" x14ac:dyDescent="0.25">
      <c r="A1467" s="51" t="s">
        <v>4343</v>
      </c>
      <c r="B1467" s="51" t="s">
        <v>4344</v>
      </c>
      <c r="C1467" s="51">
        <v>4161</v>
      </c>
      <c r="D1467" s="51" t="s">
        <v>4345</v>
      </c>
      <c r="E1467" s="52">
        <v>685.71</v>
      </c>
      <c r="F1467" s="52">
        <v>5698939.2094228268</v>
      </c>
      <c r="G1467" s="52">
        <v>4958334.5738933207</v>
      </c>
      <c r="H1467" s="53">
        <v>0.14936560340823823</v>
      </c>
      <c r="I1467" s="52">
        <v>740604.63552950602</v>
      </c>
      <c r="J1467" s="52">
        <v>8311.0049575226058</v>
      </c>
      <c r="K1467" s="52">
        <v>7230.949780363886</v>
      </c>
      <c r="L1467" s="52">
        <v>8117.25</v>
      </c>
      <c r="M1467" s="51" t="s">
        <v>6524</v>
      </c>
      <c r="N1467" s="54" t="s">
        <v>6522</v>
      </c>
    </row>
    <row r="1468" spans="1:14" s="51" customFormat="1" ht="16.5" customHeight="1" x14ac:dyDescent="0.25">
      <c r="A1468" s="51" t="s">
        <v>4346</v>
      </c>
      <c r="B1468" s="51" t="s">
        <v>4347</v>
      </c>
      <c r="C1468" s="51">
        <v>4162</v>
      </c>
      <c r="D1468" s="51" t="s">
        <v>4348</v>
      </c>
      <c r="E1468" s="52">
        <v>7562.3899999999994</v>
      </c>
      <c r="F1468" s="52">
        <v>13000904.842635116</v>
      </c>
      <c r="G1468" s="52">
        <v>13259043.239984589</v>
      </c>
      <c r="H1468" s="53">
        <v>-1.9468855533332774E-2</v>
      </c>
      <c r="I1468" s="52">
        <v>-258138.39734947309</v>
      </c>
      <c r="J1468" s="52">
        <v>1719.1529189363571</v>
      </c>
      <c r="K1468" s="52">
        <v>1753.2874183934696</v>
      </c>
      <c r="L1468" s="52">
        <v>1731.85</v>
      </c>
      <c r="M1468" s="51" t="s">
        <v>6525</v>
      </c>
      <c r="N1468" s="54" t="s">
        <v>6522</v>
      </c>
    </row>
    <row r="1469" spans="1:14" s="51" customFormat="1" ht="16.5" customHeight="1" x14ac:dyDescent="0.25">
      <c r="A1469" s="51" t="s">
        <v>4349</v>
      </c>
      <c r="B1469" s="51" t="s">
        <v>4350</v>
      </c>
      <c r="C1469" s="51">
        <v>4163</v>
      </c>
      <c r="D1469" s="51" t="s">
        <v>4351</v>
      </c>
      <c r="E1469" s="52">
        <v>646.28</v>
      </c>
      <c r="F1469" s="52">
        <v>561018.0069084334</v>
      </c>
      <c r="G1469" s="52">
        <v>696916.35398290667</v>
      </c>
      <c r="H1469" s="53">
        <v>-0.19499950933538646</v>
      </c>
      <c r="I1469" s="52">
        <v>-135898.34707447328</v>
      </c>
      <c r="J1469" s="52">
        <v>868.07267269362103</v>
      </c>
      <c r="K1469" s="52">
        <v>1078.3504889257083</v>
      </c>
      <c r="L1469" s="52">
        <v>869.75</v>
      </c>
      <c r="M1469" s="51" t="s">
        <v>6524</v>
      </c>
      <c r="N1469" s="54" t="s">
        <v>6522</v>
      </c>
    </row>
    <row r="1470" spans="1:14" s="51" customFormat="1" ht="16.5" customHeight="1" x14ac:dyDescent="0.25">
      <c r="A1470" s="51" t="s">
        <v>4352</v>
      </c>
      <c r="B1470" s="51" t="s">
        <v>4353</v>
      </c>
      <c r="C1470" s="51">
        <v>4167</v>
      </c>
      <c r="D1470" s="51" t="s">
        <v>4354</v>
      </c>
      <c r="E1470" s="52">
        <v>5281.25</v>
      </c>
      <c r="F1470" s="52">
        <v>4584508.8026631866</v>
      </c>
      <c r="G1470" s="52">
        <v>3906120.8449719935</v>
      </c>
      <c r="H1470" s="53">
        <v>0.17367305944065259</v>
      </c>
      <c r="I1470" s="52">
        <v>678387.95769119309</v>
      </c>
      <c r="J1470" s="52">
        <v>868.07267269362114</v>
      </c>
      <c r="K1470" s="52">
        <v>739.62051502428278</v>
      </c>
      <c r="L1470" s="52">
        <v>869.75</v>
      </c>
      <c r="M1470" s="51" t="s">
        <v>6525</v>
      </c>
      <c r="N1470" s="54" t="s">
        <v>6522</v>
      </c>
    </row>
    <row r="1471" spans="1:14" s="51" customFormat="1" ht="16.5" customHeight="1" x14ac:dyDescent="0.25">
      <c r="A1471" s="51" t="s">
        <v>4355</v>
      </c>
      <c r="B1471" s="51" t="s">
        <v>4356</v>
      </c>
      <c r="C1471" s="51">
        <v>4168</v>
      </c>
      <c r="D1471" s="51" t="s">
        <v>4357</v>
      </c>
      <c r="E1471" s="52">
        <v>24730.11</v>
      </c>
      <c r="F1471" s="52">
        <v>41622104.239188239</v>
      </c>
      <c r="G1471" s="52">
        <v>48080037.852761701</v>
      </c>
      <c r="H1471" s="53">
        <v>-0.13431631716576364</v>
      </c>
      <c r="I1471" s="52">
        <v>-6457933.6135734618</v>
      </c>
      <c r="J1471" s="52">
        <v>1683.0537445724358</v>
      </c>
      <c r="K1471" s="52">
        <v>1944.1902139845597</v>
      </c>
      <c r="L1471" s="52">
        <v>1682.62</v>
      </c>
      <c r="M1471" s="51" t="s">
        <v>6523</v>
      </c>
      <c r="N1471" s="54" t="s">
        <v>6522</v>
      </c>
    </row>
    <row r="1472" spans="1:14" s="51" customFormat="1" ht="16.5" customHeight="1" x14ac:dyDescent="0.25">
      <c r="A1472" s="51" t="s">
        <v>4358</v>
      </c>
      <c r="B1472" s="51" t="s">
        <v>4359</v>
      </c>
      <c r="C1472" s="51">
        <v>4169</v>
      </c>
      <c r="D1472" s="51" t="s">
        <v>4360</v>
      </c>
      <c r="E1472" s="52">
        <v>10410.17</v>
      </c>
      <c r="F1472" s="52">
        <v>34997313.268607512</v>
      </c>
      <c r="G1472" s="52">
        <v>34901839.586650446</v>
      </c>
      <c r="H1472" s="53">
        <v>2.7354913978110407E-3</v>
      </c>
      <c r="I1472" s="52">
        <v>95473.681957066059</v>
      </c>
      <c r="J1472" s="52">
        <v>3361.8387853999993</v>
      </c>
      <c r="K1472" s="52">
        <v>3352.6675920422476</v>
      </c>
      <c r="L1472" s="52">
        <v>3347.68</v>
      </c>
      <c r="M1472" s="51" t="s">
        <v>6521</v>
      </c>
      <c r="N1472" s="54" t="s">
        <v>6522</v>
      </c>
    </row>
    <row r="1473" spans="1:14" s="51" customFormat="1" ht="16.5" customHeight="1" x14ac:dyDescent="0.25">
      <c r="A1473" s="51" t="s">
        <v>4361</v>
      </c>
      <c r="B1473" s="51" t="s">
        <v>4362</v>
      </c>
      <c r="C1473" s="51">
        <v>4170</v>
      </c>
      <c r="D1473" s="51" t="s">
        <v>4363</v>
      </c>
      <c r="E1473" s="52">
        <v>5172.59</v>
      </c>
      <c r="F1473" s="52">
        <v>30228848.419570722</v>
      </c>
      <c r="G1473" s="52">
        <v>30185849.956939768</v>
      </c>
      <c r="H1473" s="53">
        <v>1.4244575750654853E-3</v>
      </c>
      <c r="I1473" s="52">
        <v>42998.46263095364</v>
      </c>
      <c r="J1473" s="52">
        <v>5844.0449406526941</v>
      </c>
      <c r="K1473" s="52">
        <v>5835.7321877318263</v>
      </c>
      <c r="L1473" s="52">
        <v>5821.81</v>
      </c>
      <c r="M1473" s="51" t="s">
        <v>6521</v>
      </c>
      <c r="N1473" s="54" t="s">
        <v>6522</v>
      </c>
    </row>
    <row r="1474" spans="1:14" s="51" customFormat="1" ht="16.5" customHeight="1" x14ac:dyDescent="0.25">
      <c r="A1474" s="51" t="s">
        <v>4364</v>
      </c>
      <c r="B1474" s="51" t="s">
        <v>4365</v>
      </c>
      <c r="C1474" s="51">
        <v>4171</v>
      </c>
      <c r="D1474" s="51" t="s">
        <v>4366</v>
      </c>
      <c r="E1474" s="52">
        <v>3441.85</v>
      </c>
      <c r="F1474" s="52">
        <v>30389528.663982548</v>
      </c>
      <c r="G1474" s="52">
        <v>31613207.994451396</v>
      </c>
      <c r="H1474" s="53">
        <v>-3.8707850550428913E-2</v>
      </c>
      <c r="I1474" s="52">
        <v>-1223679.3304688483</v>
      </c>
      <c r="J1474" s="52">
        <v>8829.4169310058678</v>
      </c>
      <c r="K1474" s="52">
        <v>9184.9464661305392</v>
      </c>
      <c r="L1474" s="52">
        <v>8694.89</v>
      </c>
      <c r="M1474" s="51" t="s">
        <v>6521</v>
      </c>
      <c r="N1474" s="54" t="s">
        <v>6522</v>
      </c>
    </row>
    <row r="1475" spans="1:14" s="51" customFormat="1" ht="16.5" customHeight="1" x14ac:dyDescent="0.25">
      <c r="A1475" s="51" t="s">
        <v>4367</v>
      </c>
      <c r="B1475" s="51" t="s">
        <v>4368</v>
      </c>
      <c r="C1475" s="51">
        <v>4172</v>
      </c>
      <c r="D1475" s="51" t="s">
        <v>4369</v>
      </c>
      <c r="E1475" s="52">
        <v>7940.95</v>
      </c>
      <c r="F1475" s="52">
        <v>13297500.014054609</v>
      </c>
      <c r="G1475" s="52">
        <v>9674354.3658525068</v>
      </c>
      <c r="H1475" s="53">
        <v>0.37451033021807545</v>
      </c>
      <c r="I1475" s="52">
        <v>3623145.6482021026</v>
      </c>
      <c r="J1475" s="52">
        <v>1674.5477573910691</v>
      </c>
      <c r="K1475" s="52">
        <v>1218.2867749894542</v>
      </c>
      <c r="L1475" s="52">
        <v>1682.62</v>
      </c>
      <c r="M1475" s="51" t="s">
        <v>6525</v>
      </c>
      <c r="N1475" s="54" t="s">
        <v>6522</v>
      </c>
    </row>
    <row r="1476" spans="1:14" s="51" customFormat="1" ht="16.5" customHeight="1" x14ac:dyDescent="0.25">
      <c r="A1476" s="51" t="s">
        <v>4370</v>
      </c>
      <c r="B1476" s="51" t="s">
        <v>4371</v>
      </c>
      <c r="C1476" s="51">
        <v>4273</v>
      </c>
      <c r="D1476" s="51" t="s">
        <v>4372</v>
      </c>
      <c r="E1476" s="52">
        <v>1849.2199999999998</v>
      </c>
      <c r="F1476" s="52">
        <v>3972341.6328000003</v>
      </c>
      <c r="G1476" s="52">
        <v>3389146.7421233612</v>
      </c>
      <c r="H1476" s="53">
        <v>0.17207720262689397</v>
      </c>
      <c r="I1476" s="52">
        <v>583194.89067663904</v>
      </c>
      <c r="J1476" s="52">
        <v>2148.1173861411844</v>
      </c>
      <c r="K1476" s="52">
        <v>1832.7439364290683</v>
      </c>
      <c r="L1476" s="52">
        <v>2123.19</v>
      </c>
      <c r="M1476" s="51" t="s">
        <v>6523</v>
      </c>
      <c r="N1476" s="54" t="s">
        <v>6528</v>
      </c>
    </row>
    <row r="1477" spans="1:14" s="51" customFormat="1" ht="16.5" customHeight="1" x14ac:dyDescent="0.25">
      <c r="A1477" s="51" t="s">
        <v>4373</v>
      </c>
      <c r="B1477" s="51" t="s">
        <v>4374</v>
      </c>
      <c r="C1477" s="51">
        <v>4274</v>
      </c>
      <c r="D1477" s="51" t="s">
        <v>4375</v>
      </c>
      <c r="E1477" s="52">
        <v>2351.79</v>
      </c>
      <c r="F1477" s="52">
        <v>15108926.242200002</v>
      </c>
      <c r="G1477" s="52">
        <v>12598537.920623245</v>
      </c>
      <c r="H1477" s="53">
        <v>0.19926029015377766</v>
      </c>
      <c r="I1477" s="52">
        <v>2510388.3215767574</v>
      </c>
      <c r="J1477" s="52">
        <v>6424.4368086436298</v>
      </c>
      <c r="K1477" s="52">
        <v>5356.9995282840919</v>
      </c>
      <c r="L1477" s="52">
        <v>6365.64</v>
      </c>
      <c r="M1477" s="51" t="s">
        <v>6521</v>
      </c>
      <c r="N1477" s="54" t="s">
        <v>6527</v>
      </c>
    </row>
    <row r="1478" spans="1:14" s="51" customFormat="1" ht="16.5" customHeight="1" x14ac:dyDescent="0.25">
      <c r="A1478" s="51" t="s">
        <v>4376</v>
      </c>
      <c r="B1478" s="51" t="s">
        <v>4377</v>
      </c>
      <c r="C1478" s="51">
        <v>4275</v>
      </c>
      <c r="D1478" s="51" t="s">
        <v>4378</v>
      </c>
      <c r="E1478" s="52">
        <v>2209.2399999999998</v>
      </c>
      <c r="F1478" s="52">
        <v>24198815.9892</v>
      </c>
      <c r="G1478" s="52">
        <v>20453489.943961896</v>
      </c>
      <c r="H1478" s="53">
        <v>0.18311427807672342</v>
      </c>
      <c r="I1478" s="52">
        <v>3745326.0452381037</v>
      </c>
      <c r="J1478" s="52">
        <v>10953.457292643625</v>
      </c>
      <c r="K1478" s="52">
        <v>9258.1566257907234</v>
      </c>
      <c r="L1478" s="52">
        <v>11195.5</v>
      </c>
      <c r="M1478" s="51" t="s">
        <v>6521</v>
      </c>
      <c r="N1478" s="54" t="s">
        <v>6522</v>
      </c>
    </row>
    <row r="1479" spans="1:14" s="51" customFormat="1" ht="16.5" customHeight="1" x14ac:dyDescent="0.25">
      <c r="A1479" s="51" t="s">
        <v>4379</v>
      </c>
      <c r="B1479" s="51" t="s">
        <v>4380</v>
      </c>
      <c r="C1479" s="51">
        <v>4276</v>
      </c>
      <c r="D1479" s="51" t="s">
        <v>4381</v>
      </c>
      <c r="E1479" s="52">
        <v>1811.51</v>
      </c>
      <c r="F1479" s="52">
        <v>24373810.747699998</v>
      </c>
      <c r="G1479" s="52">
        <v>24655094.814630635</v>
      </c>
      <c r="H1479" s="53">
        <v>-1.1408760300679055E-2</v>
      </c>
      <c r="I1479" s="52">
        <v>-281284.06693063676</v>
      </c>
      <c r="J1479" s="52">
        <v>13454.968919685785</v>
      </c>
      <c r="K1479" s="52">
        <v>13610.244941861009</v>
      </c>
      <c r="L1479" s="52">
        <v>13395.32</v>
      </c>
      <c r="M1479" s="51" t="s">
        <v>6521</v>
      </c>
      <c r="N1479" s="54" t="s">
        <v>6522</v>
      </c>
    </row>
    <row r="1480" spans="1:14" s="51" customFormat="1" ht="16.5" customHeight="1" x14ac:dyDescent="0.25">
      <c r="A1480" s="51" t="s">
        <v>4382</v>
      </c>
      <c r="B1480" s="51" t="s">
        <v>4383</v>
      </c>
      <c r="C1480" s="51">
        <v>4277</v>
      </c>
      <c r="D1480" s="51" t="s">
        <v>4384</v>
      </c>
      <c r="E1480" s="52">
        <v>2458.4299999999998</v>
      </c>
      <c r="F1480" s="52">
        <v>1473263.3460999997</v>
      </c>
      <c r="G1480" s="52">
        <v>1607670.8918602234</v>
      </c>
      <c r="H1480" s="53">
        <v>-8.3603893334600166E-2</v>
      </c>
      <c r="I1480" s="52">
        <v>-134407.54576022364</v>
      </c>
      <c r="J1480" s="52">
        <v>599.27</v>
      </c>
      <c r="K1480" s="52">
        <v>653.94210608405501</v>
      </c>
      <c r="L1480" s="52">
        <v>599.27</v>
      </c>
      <c r="M1480" s="51" t="s">
        <v>6523</v>
      </c>
      <c r="N1480" s="54" t="s">
        <v>6531</v>
      </c>
    </row>
    <row r="1481" spans="1:14" s="51" customFormat="1" ht="16.5" customHeight="1" x14ac:dyDescent="0.25">
      <c r="A1481" s="51" t="s">
        <v>4385</v>
      </c>
      <c r="B1481" s="51" t="s">
        <v>4386</v>
      </c>
      <c r="C1481" s="51">
        <v>4278</v>
      </c>
      <c r="D1481" s="51" t="s">
        <v>4387</v>
      </c>
      <c r="E1481" s="52">
        <v>3571.08</v>
      </c>
      <c r="F1481" s="52">
        <v>2798405.4203999997</v>
      </c>
      <c r="G1481" s="52">
        <v>3158237.2635820745</v>
      </c>
      <c r="H1481" s="53">
        <v>-0.11393439224194113</v>
      </c>
      <c r="I1481" s="52">
        <v>-359831.84318207484</v>
      </c>
      <c r="J1481" s="52">
        <v>783.62999999999988</v>
      </c>
      <c r="K1481" s="52">
        <v>884.39275053543315</v>
      </c>
      <c r="L1481" s="52">
        <v>783.63</v>
      </c>
      <c r="M1481" s="51" t="s">
        <v>6523</v>
      </c>
      <c r="N1481" s="54" t="s">
        <v>6526</v>
      </c>
    </row>
    <row r="1482" spans="1:14" s="51" customFormat="1" ht="16.5" customHeight="1" x14ac:dyDescent="0.25">
      <c r="A1482" s="51" t="s">
        <v>4388</v>
      </c>
      <c r="B1482" s="51" t="s">
        <v>4389</v>
      </c>
      <c r="C1482" s="51">
        <v>4279</v>
      </c>
      <c r="D1482" s="51" t="s">
        <v>4390</v>
      </c>
      <c r="E1482" s="52">
        <v>983.56000000000006</v>
      </c>
      <c r="F1482" s="52">
        <v>505766.22320000001</v>
      </c>
      <c r="G1482" s="52">
        <v>606956.2580553341</v>
      </c>
      <c r="H1482" s="53">
        <v>-0.16671717856496493</v>
      </c>
      <c r="I1482" s="52">
        <v>-101190.03485533409</v>
      </c>
      <c r="J1482" s="52">
        <v>514.22</v>
      </c>
      <c r="K1482" s="52">
        <v>617.10140515610033</v>
      </c>
      <c r="L1482" s="52">
        <v>514.22</v>
      </c>
      <c r="M1482" s="51" t="s">
        <v>6524</v>
      </c>
      <c r="N1482" s="54" t="s">
        <v>6522</v>
      </c>
    </row>
    <row r="1483" spans="1:14" s="51" customFormat="1" ht="16.5" customHeight="1" x14ac:dyDescent="0.25">
      <c r="A1483" s="51" t="s">
        <v>4391</v>
      </c>
      <c r="B1483" s="51" t="s">
        <v>4392</v>
      </c>
      <c r="C1483" s="51">
        <v>4280</v>
      </c>
      <c r="D1483" s="51" t="s">
        <v>4393</v>
      </c>
      <c r="E1483" s="52">
        <v>1955.89</v>
      </c>
      <c r="F1483" s="52">
        <v>1593170.1994999999</v>
      </c>
      <c r="G1483" s="52">
        <v>1597482.3514881297</v>
      </c>
      <c r="H1483" s="53">
        <v>-2.6993424898327234E-3</v>
      </c>
      <c r="I1483" s="52">
        <v>-4312.15198812983</v>
      </c>
      <c r="J1483" s="52">
        <v>814.54999999999984</v>
      </c>
      <c r="K1483" s="52">
        <v>816.75470066728167</v>
      </c>
      <c r="L1483" s="52">
        <v>814.55</v>
      </c>
      <c r="M1483" s="51" t="s">
        <v>6524</v>
      </c>
      <c r="N1483" s="54" t="s">
        <v>6527</v>
      </c>
    </row>
    <row r="1484" spans="1:14" s="51" customFormat="1" ht="16.5" customHeight="1" x14ac:dyDescent="0.25">
      <c r="A1484" s="51" t="s">
        <v>4394</v>
      </c>
      <c r="B1484" s="51" t="s">
        <v>4395</v>
      </c>
      <c r="C1484" s="51">
        <v>4281</v>
      </c>
      <c r="D1484" s="51" t="s">
        <v>4396</v>
      </c>
      <c r="E1484" s="52">
        <v>1618.7599999999998</v>
      </c>
      <c r="F1484" s="52">
        <v>752593.8992000001</v>
      </c>
      <c r="G1484" s="52">
        <v>983650.5372016367</v>
      </c>
      <c r="H1484" s="53">
        <v>-0.23489707905712531</v>
      </c>
      <c r="I1484" s="52">
        <v>-231056.6380016366</v>
      </c>
      <c r="J1484" s="52">
        <v>464.92000000000013</v>
      </c>
      <c r="K1484" s="52">
        <v>607.65680965778552</v>
      </c>
      <c r="L1484" s="52">
        <v>464.92</v>
      </c>
      <c r="M1484" s="51" t="s">
        <v>6524</v>
      </c>
      <c r="N1484" s="54" t="s">
        <v>6522</v>
      </c>
    </row>
    <row r="1485" spans="1:14" s="51" customFormat="1" ht="16.5" customHeight="1" x14ac:dyDescent="0.25">
      <c r="A1485" s="51" t="s">
        <v>4397</v>
      </c>
      <c r="B1485" s="51" t="s">
        <v>4398</v>
      </c>
      <c r="C1485" s="51">
        <v>4282</v>
      </c>
      <c r="D1485" s="51" t="s">
        <v>4399</v>
      </c>
      <c r="E1485" s="52">
        <v>1054.2200000000003</v>
      </c>
      <c r="F1485" s="52">
        <v>825043.11419999995</v>
      </c>
      <c r="G1485" s="52">
        <v>853715.34226352256</v>
      </c>
      <c r="H1485" s="53">
        <v>-3.3585232271334919E-2</v>
      </c>
      <c r="I1485" s="52">
        <v>-28672.228063522605</v>
      </c>
      <c r="J1485" s="52">
        <v>782.60999999999979</v>
      </c>
      <c r="K1485" s="52">
        <v>809.80757551888826</v>
      </c>
      <c r="L1485" s="52">
        <v>782.61</v>
      </c>
      <c r="M1485" s="51" t="s">
        <v>6523</v>
      </c>
      <c r="N1485" s="54" t="s">
        <v>6528</v>
      </c>
    </row>
    <row r="1486" spans="1:14" s="51" customFormat="1" ht="16.5" customHeight="1" x14ac:dyDescent="0.25">
      <c r="A1486" s="51" t="s">
        <v>4400</v>
      </c>
      <c r="B1486" s="51" t="s">
        <v>4401</v>
      </c>
      <c r="C1486" s="51">
        <v>4283</v>
      </c>
      <c r="D1486" s="51" t="s">
        <v>4402</v>
      </c>
      <c r="E1486" s="52">
        <v>9278.08</v>
      </c>
      <c r="F1486" s="52">
        <v>8235543.8698785063</v>
      </c>
      <c r="G1486" s="52">
        <v>9440252.7239796612</v>
      </c>
      <c r="H1486" s="53">
        <v>-0.12761404692493172</v>
      </c>
      <c r="I1486" s="52">
        <v>-1204708.854101155</v>
      </c>
      <c r="J1486" s="52">
        <v>887.63449656378327</v>
      </c>
      <c r="K1486" s="52">
        <v>1017.4791254203091</v>
      </c>
      <c r="L1486" s="52">
        <v>888.14</v>
      </c>
      <c r="M1486" s="51" t="s">
        <v>6524</v>
      </c>
      <c r="N1486" s="54" t="s">
        <v>6522</v>
      </c>
    </row>
    <row r="1487" spans="1:14" s="51" customFormat="1" ht="16.5" customHeight="1" x14ac:dyDescent="0.25">
      <c r="A1487" s="51" t="s">
        <v>4403</v>
      </c>
      <c r="B1487" s="51" t="s">
        <v>4404</v>
      </c>
      <c r="C1487" s="51">
        <v>4284</v>
      </c>
      <c r="D1487" s="51" t="s">
        <v>4405</v>
      </c>
      <c r="E1487" s="52">
        <v>8771.11</v>
      </c>
      <c r="F1487" s="52">
        <v>10680314.942299999</v>
      </c>
      <c r="G1487" s="52">
        <v>11316903.26629851</v>
      </c>
      <c r="H1487" s="53">
        <v>-5.6251105891684805E-2</v>
      </c>
      <c r="I1487" s="52">
        <v>-636588.32399851084</v>
      </c>
      <c r="J1487" s="52">
        <v>1217.6697068330004</v>
      </c>
      <c r="K1487" s="52">
        <v>1290.2475588948844</v>
      </c>
      <c r="L1487" s="52">
        <v>1215.42</v>
      </c>
      <c r="M1487" s="51" t="s">
        <v>6521</v>
      </c>
      <c r="N1487" s="54" t="s">
        <v>6522</v>
      </c>
    </row>
    <row r="1488" spans="1:14" s="51" customFormat="1" ht="16.5" customHeight="1" x14ac:dyDescent="0.25">
      <c r="A1488" s="51" t="s">
        <v>4406</v>
      </c>
      <c r="B1488" s="51" t="s">
        <v>4407</v>
      </c>
      <c r="C1488" s="51">
        <v>4285</v>
      </c>
      <c r="D1488" s="51" t="s">
        <v>4408</v>
      </c>
      <c r="E1488" s="52">
        <v>1533.7099999999998</v>
      </c>
      <c r="F1488" s="52">
        <v>3097590.5184999998</v>
      </c>
      <c r="G1488" s="52">
        <v>3081576.433039587</v>
      </c>
      <c r="H1488" s="53">
        <v>5.1967185654444581E-3</v>
      </c>
      <c r="I1488" s="52">
        <v>16014.085460412782</v>
      </c>
      <c r="J1488" s="52">
        <v>2019.6715927391751</v>
      </c>
      <c r="K1488" s="52">
        <v>2009.2301889141934</v>
      </c>
      <c r="L1488" s="52">
        <v>2017.61</v>
      </c>
      <c r="M1488" s="51" t="s">
        <v>6521</v>
      </c>
      <c r="N1488" s="54" t="s">
        <v>6522</v>
      </c>
    </row>
    <row r="1489" spans="1:14" s="51" customFormat="1" ht="16.5" customHeight="1" x14ac:dyDescent="0.25">
      <c r="A1489" s="51" t="s">
        <v>4409</v>
      </c>
      <c r="B1489" s="51" t="s">
        <v>4410</v>
      </c>
      <c r="C1489" s="51">
        <v>4286</v>
      </c>
      <c r="D1489" s="51" t="s">
        <v>4411</v>
      </c>
      <c r="E1489" s="52">
        <v>631.64</v>
      </c>
      <c r="F1489" s="52">
        <v>2116340.7592000002</v>
      </c>
      <c r="G1489" s="52">
        <v>2043772.6852223754</v>
      </c>
      <c r="H1489" s="53">
        <v>3.5506920364643646E-2</v>
      </c>
      <c r="I1489" s="52">
        <v>72568.073977624765</v>
      </c>
      <c r="J1489" s="52">
        <v>3350.5489823317084</v>
      </c>
      <c r="K1489" s="52">
        <v>3235.6606377404464</v>
      </c>
      <c r="L1489" s="52">
        <v>3347.78</v>
      </c>
      <c r="M1489" s="51" t="s">
        <v>6524</v>
      </c>
      <c r="N1489" s="54" t="s">
        <v>6522</v>
      </c>
    </row>
    <row r="1490" spans="1:14" s="51" customFormat="1" ht="16.5" customHeight="1" x14ac:dyDescent="0.25">
      <c r="A1490" s="51" t="s">
        <v>4553</v>
      </c>
      <c r="B1490" s="51" t="s">
        <v>4554</v>
      </c>
      <c r="C1490" s="51">
        <v>4342</v>
      </c>
      <c r="D1490" s="51" t="s">
        <v>4555</v>
      </c>
      <c r="E1490" s="52">
        <v>30287.750000000004</v>
      </c>
      <c r="F1490" s="52">
        <v>18458263.482499998</v>
      </c>
      <c r="G1490" s="52">
        <v>18671424.615312651</v>
      </c>
      <c r="H1490" s="53">
        <v>-1.1416436463976942E-2</v>
      </c>
      <c r="I1490" s="52">
        <v>-213161.13281265274</v>
      </c>
      <c r="J1490" s="52">
        <v>609.42999999999984</v>
      </c>
      <c r="K1490" s="52">
        <v>616.46786622686227</v>
      </c>
      <c r="L1490" s="52">
        <v>609.42999999999995</v>
      </c>
      <c r="M1490" s="51" t="s">
        <v>6521</v>
      </c>
      <c r="N1490" s="54" t="s">
        <v>6522</v>
      </c>
    </row>
    <row r="1491" spans="1:14" s="51" customFormat="1" ht="16.5" customHeight="1" x14ac:dyDescent="0.25">
      <c r="A1491" s="51" t="s">
        <v>4412</v>
      </c>
      <c r="B1491" s="51" t="s">
        <v>4413</v>
      </c>
      <c r="C1491" s="51">
        <v>4288</v>
      </c>
      <c r="D1491" s="51" t="s">
        <v>4414</v>
      </c>
      <c r="E1491" s="52">
        <v>18849.02</v>
      </c>
      <c r="F1491" s="52">
        <v>29248035.0167</v>
      </c>
      <c r="G1491" s="52">
        <v>30784908.00403294</v>
      </c>
      <c r="H1491" s="53">
        <v>-4.9922935846733907E-2</v>
      </c>
      <c r="I1491" s="52">
        <v>-1536872.9873329401</v>
      </c>
      <c r="J1491" s="52">
        <v>1551.7005667509504</v>
      </c>
      <c r="K1491" s="52">
        <v>1633.2365292218342</v>
      </c>
      <c r="L1491" s="52">
        <v>1636.44</v>
      </c>
      <c r="M1491" s="51" t="s">
        <v>6521</v>
      </c>
      <c r="N1491" s="54" t="s">
        <v>6522</v>
      </c>
    </row>
    <row r="1492" spans="1:14" s="51" customFormat="1" ht="16.5" customHeight="1" x14ac:dyDescent="0.25">
      <c r="A1492" s="51" t="s">
        <v>4415</v>
      </c>
      <c r="B1492" s="51" t="s">
        <v>4416</v>
      </c>
      <c r="C1492" s="51">
        <v>4289</v>
      </c>
      <c r="D1492" s="51" t="s">
        <v>4417</v>
      </c>
      <c r="E1492" s="52">
        <v>3757.62</v>
      </c>
      <c r="F1492" s="52">
        <v>10044318.8398</v>
      </c>
      <c r="G1492" s="52">
        <v>9723940.9863293245</v>
      </c>
      <c r="H1492" s="53">
        <v>3.2947325978334163E-2</v>
      </c>
      <c r="I1492" s="52">
        <v>320377.85347067565</v>
      </c>
      <c r="J1492" s="52">
        <v>2673.0533794795642</v>
      </c>
      <c r="K1492" s="52">
        <v>2587.7925352561792</v>
      </c>
      <c r="L1492" s="52">
        <v>2667.43</v>
      </c>
      <c r="M1492" s="51" t="s">
        <v>6521</v>
      </c>
      <c r="N1492" s="54" t="s">
        <v>6528</v>
      </c>
    </row>
    <row r="1493" spans="1:14" s="51" customFormat="1" ht="16.5" customHeight="1" x14ac:dyDescent="0.25">
      <c r="A1493" s="51" t="s">
        <v>4418</v>
      </c>
      <c r="B1493" s="51" t="s">
        <v>4419</v>
      </c>
      <c r="C1493" s="51">
        <v>4290</v>
      </c>
      <c r="D1493" s="51" t="s">
        <v>4420</v>
      </c>
      <c r="E1493" s="52">
        <v>569.42999999999995</v>
      </c>
      <c r="F1493" s="52">
        <v>2063878.3446000002</v>
      </c>
      <c r="G1493" s="52">
        <v>2113335.4345439044</v>
      </c>
      <c r="H1493" s="53">
        <v>-2.3402385222664801E-2</v>
      </c>
      <c r="I1493" s="52">
        <v>-49457.089943904197</v>
      </c>
      <c r="J1493" s="52">
        <v>3624.4636647173497</v>
      </c>
      <c r="K1493" s="52">
        <v>3711.3173428584805</v>
      </c>
      <c r="L1493" s="52">
        <v>3608.88</v>
      </c>
      <c r="M1493" s="51" t="s">
        <v>6521</v>
      </c>
      <c r="N1493" s="54" t="s">
        <v>6527</v>
      </c>
    </row>
    <row r="1494" spans="1:14" s="51" customFormat="1" ht="16.5" customHeight="1" x14ac:dyDescent="0.25">
      <c r="A1494" s="51" t="s">
        <v>4421</v>
      </c>
      <c r="B1494" s="51" t="s">
        <v>4422</v>
      </c>
      <c r="C1494" s="51">
        <v>4291</v>
      </c>
      <c r="D1494" s="51" t="s">
        <v>4423</v>
      </c>
      <c r="E1494" s="52">
        <v>252.83</v>
      </c>
      <c r="F1494" s="52">
        <v>1073394.1729000001</v>
      </c>
      <c r="G1494" s="52">
        <v>1275972.772737775</v>
      </c>
      <c r="H1494" s="53">
        <v>-0.15876404588407844</v>
      </c>
      <c r="I1494" s="52">
        <v>-202578.59983777488</v>
      </c>
      <c r="J1494" s="52">
        <v>4245.5174342443543</v>
      </c>
      <c r="K1494" s="52">
        <v>5046.7617479641458</v>
      </c>
      <c r="L1494" s="52">
        <v>4146.3500000000004</v>
      </c>
      <c r="M1494" s="51" t="s">
        <v>6524</v>
      </c>
      <c r="N1494" s="54" t="s">
        <v>6527</v>
      </c>
    </row>
    <row r="1495" spans="1:14" s="51" customFormat="1" ht="16.5" customHeight="1" x14ac:dyDescent="0.25">
      <c r="A1495" s="51" t="s">
        <v>4424</v>
      </c>
      <c r="B1495" s="51" t="s">
        <v>4425</v>
      </c>
      <c r="C1495" s="51">
        <v>4292</v>
      </c>
      <c r="D1495" s="51" t="s">
        <v>4426</v>
      </c>
      <c r="E1495" s="52">
        <v>2147.65</v>
      </c>
      <c r="F1495" s="52">
        <v>1259317.5305000001</v>
      </c>
      <c r="G1495" s="52">
        <v>1241450.5469371162</v>
      </c>
      <c r="H1495" s="53">
        <v>1.4392021983449022E-2</v>
      </c>
      <c r="I1495" s="52">
        <v>17866.983562883921</v>
      </c>
      <c r="J1495" s="52">
        <v>586.37</v>
      </c>
      <c r="K1495" s="52">
        <v>578.05068187885183</v>
      </c>
      <c r="L1495" s="52">
        <v>586.37</v>
      </c>
      <c r="M1495" s="51" t="s">
        <v>6521</v>
      </c>
      <c r="N1495" s="54" t="s">
        <v>6522</v>
      </c>
    </row>
    <row r="1496" spans="1:14" s="51" customFormat="1" ht="16.5" customHeight="1" x14ac:dyDescent="0.25">
      <c r="A1496" s="51" t="s">
        <v>4427</v>
      </c>
      <c r="B1496" s="51" t="s">
        <v>4428</v>
      </c>
      <c r="C1496" s="51">
        <v>4293</v>
      </c>
      <c r="D1496" s="51" t="s">
        <v>4429</v>
      </c>
      <c r="E1496" s="52">
        <v>26179.67</v>
      </c>
      <c r="F1496" s="52">
        <v>31956500.251800004</v>
      </c>
      <c r="G1496" s="52">
        <v>32407961.254828658</v>
      </c>
      <c r="H1496" s="53">
        <v>-1.393055858956227E-2</v>
      </c>
      <c r="I1496" s="52">
        <v>-451461.00302865356</v>
      </c>
      <c r="J1496" s="52">
        <v>1220.6609270399515</v>
      </c>
      <c r="K1496" s="52">
        <v>1237.90564414405</v>
      </c>
      <c r="L1496" s="52">
        <v>1213.44</v>
      </c>
      <c r="M1496" s="51" t="s">
        <v>6521</v>
      </c>
      <c r="N1496" s="54" t="s">
        <v>6522</v>
      </c>
    </row>
    <row r="1497" spans="1:14" s="51" customFormat="1" ht="16.5" customHeight="1" x14ac:dyDescent="0.25">
      <c r="A1497" s="51" t="s">
        <v>4430</v>
      </c>
      <c r="B1497" s="51" t="s">
        <v>4431</v>
      </c>
      <c r="C1497" s="51">
        <v>4294</v>
      </c>
      <c r="D1497" s="51" t="s">
        <v>4432</v>
      </c>
      <c r="E1497" s="52">
        <v>15782.630000000001</v>
      </c>
      <c r="F1497" s="52">
        <v>43845874.784699999</v>
      </c>
      <c r="G1497" s="52">
        <v>41530888.165206186</v>
      </c>
      <c r="H1497" s="53">
        <v>5.5741322224677647E-2</v>
      </c>
      <c r="I1497" s="52">
        <v>2314986.6194938123</v>
      </c>
      <c r="J1497" s="52">
        <v>2778.1095283042177</v>
      </c>
      <c r="K1497" s="52">
        <v>2631.4301333305148</v>
      </c>
      <c r="L1497" s="52">
        <v>2770.04</v>
      </c>
      <c r="M1497" s="51" t="s">
        <v>6521</v>
      </c>
      <c r="N1497" s="54" t="s">
        <v>6522</v>
      </c>
    </row>
    <row r="1498" spans="1:14" s="51" customFormat="1" ht="16.5" customHeight="1" x14ac:dyDescent="0.25">
      <c r="A1498" s="51" t="s">
        <v>4433</v>
      </c>
      <c r="B1498" s="51" t="s">
        <v>4434</v>
      </c>
      <c r="C1498" s="51">
        <v>4295</v>
      </c>
      <c r="D1498" s="51" t="s">
        <v>4435</v>
      </c>
      <c r="E1498" s="52">
        <v>16763.55</v>
      </c>
      <c r="F1498" s="52">
        <v>61062485.85239999</v>
      </c>
      <c r="G1498" s="52">
        <v>62032275.97993134</v>
      </c>
      <c r="H1498" s="53">
        <v>-1.5633637686373048E-2</v>
      </c>
      <c r="I1498" s="52">
        <v>-969790.12753134966</v>
      </c>
      <c r="J1498" s="52">
        <v>3642.5748634626912</v>
      </c>
      <c r="K1498" s="52">
        <v>3700.4259825592635</v>
      </c>
      <c r="L1498" s="52">
        <v>3601.72</v>
      </c>
      <c r="M1498" s="51" t="s">
        <v>6521</v>
      </c>
      <c r="N1498" s="54" t="s">
        <v>6522</v>
      </c>
    </row>
    <row r="1499" spans="1:14" s="51" customFormat="1" ht="16.5" customHeight="1" x14ac:dyDescent="0.25">
      <c r="A1499" s="51" t="s">
        <v>4436</v>
      </c>
      <c r="B1499" s="51" t="s">
        <v>4437</v>
      </c>
      <c r="C1499" s="51">
        <v>4296</v>
      </c>
      <c r="D1499" s="51" t="s">
        <v>4438</v>
      </c>
      <c r="E1499" s="52">
        <v>20445.030000000002</v>
      </c>
      <c r="F1499" s="52">
        <v>100812327.11909999</v>
      </c>
      <c r="G1499" s="52">
        <v>105084028.81396733</v>
      </c>
      <c r="H1499" s="53">
        <v>-4.0650341855750782E-2</v>
      </c>
      <c r="I1499" s="52">
        <v>-4271701.6948673427</v>
      </c>
      <c r="J1499" s="52">
        <v>4930.8965122134805</v>
      </c>
      <c r="K1499" s="52">
        <v>5139.8324587426541</v>
      </c>
      <c r="L1499" s="52">
        <v>4805.1899999999996</v>
      </c>
      <c r="M1499" s="51" t="s">
        <v>6521</v>
      </c>
      <c r="N1499" s="54" t="s">
        <v>6522</v>
      </c>
    </row>
    <row r="1500" spans="1:14" s="51" customFormat="1" ht="16.5" customHeight="1" x14ac:dyDescent="0.25">
      <c r="A1500" s="51" t="s">
        <v>4439</v>
      </c>
      <c r="B1500" s="51" t="s">
        <v>4440</v>
      </c>
      <c r="C1500" s="51">
        <v>4297</v>
      </c>
      <c r="D1500" s="51" t="s">
        <v>4441</v>
      </c>
      <c r="E1500" s="52">
        <v>5529.5200000000013</v>
      </c>
      <c r="F1500" s="52">
        <v>2710349.5232000006</v>
      </c>
      <c r="G1500" s="52">
        <v>3134609.6429556017</v>
      </c>
      <c r="H1500" s="53">
        <v>-0.13534703458500474</v>
      </c>
      <c r="I1500" s="52">
        <v>-424260.11975560104</v>
      </c>
      <c r="J1500" s="52">
        <v>490.15999999999997</v>
      </c>
      <c r="K1500" s="52">
        <v>566.88639212003955</v>
      </c>
      <c r="L1500" s="52">
        <v>490.16</v>
      </c>
      <c r="M1500" s="51" t="s">
        <v>6521</v>
      </c>
      <c r="N1500" s="54" t="s">
        <v>6522</v>
      </c>
    </row>
    <row r="1501" spans="1:14" s="51" customFormat="1" ht="16.5" customHeight="1" x14ac:dyDescent="0.25">
      <c r="A1501" s="51" t="s">
        <v>4442</v>
      </c>
      <c r="B1501" s="51" t="s">
        <v>4443</v>
      </c>
      <c r="C1501" s="51">
        <v>4298</v>
      </c>
      <c r="D1501" s="51" t="s">
        <v>4444</v>
      </c>
      <c r="E1501" s="52">
        <v>4840.4800000000005</v>
      </c>
      <c r="F1501" s="52">
        <v>8370497.4584999988</v>
      </c>
      <c r="G1501" s="52">
        <v>8195736.1215589633</v>
      </c>
      <c r="H1501" s="53">
        <v>2.132344603937697E-2</v>
      </c>
      <c r="I1501" s="52">
        <v>174761.33694103546</v>
      </c>
      <c r="J1501" s="52">
        <v>1729.2701257933093</v>
      </c>
      <c r="K1501" s="52">
        <v>1693.1659921245337</v>
      </c>
      <c r="L1501" s="52">
        <v>1714.2</v>
      </c>
      <c r="M1501" s="51" t="s">
        <v>6521</v>
      </c>
      <c r="N1501" s="54" t="s">
        <v>6522</v>
      </c>
    </row>
    <row r="1502" spans="1:14" s="51" customFormat="1" ht="16.5" customHeight="1" x14ac:dyDescent="0.25">
      <c r="A1502" s="51" t="s">
        <v>4445</v>
      </c>
      <c r="B1502" s="51" t="s">
        <v>4446</v>
      </c>
      <c r="C1502" s="51">
        <v>4299</v>
      </c>
      <c r="D1502" s="51" t="s">
        <v>4447</v>
      </c>
      <c r="E1502" s="52">
        <v>10708.76</v>
      </c>
      <c r="F1502" s="52">
        <v>39817841.931199998</v>
      </c>
      <c r="G1502" s="52">
        <v>37836458.362081349</v>
      </c>
      <c r="H1502" s="53">
        <v>5.23670463592949E-2</v>
      </c>
      <c r="I1502" s="52">
        <v>1981383.5691186488</v>
      </c>
      <c r="J1502" s="52">
        <v>3718.2495388074808</v>
      </c>
      <c r="K1502" s="52">
        <v>3533.2249823584943</v>
      </c>
      <c r="L1502" s="52">
        <v>3702.76</v>
      </c>
      <c r="M1502" s="51" t="s">
        <v>6521</v>
      </c>
      <c r="N1502" s="54" t="s">
        <v>6522</v>
      </c>
    </row>
    <row r="1503" spans="1:14" s="51" customFormat="1" ht="16.5" customHeight="1" x14ac:dyDescent="0.25">
      <c r="A1503" s="51" t="s">
        <v>4448</v>
      </c>
      <c r="B1503" s="51" t="s">
        <v>4449</v>
      </c>
      <c r="C1503" s="51">
        <v>4300</v>
      </c>
      <c r="D1503" s="51" t="s">
        <v>4450</v>
      </c>
      <c r="E1503" s="52">
        <v>7713.3700000000008</v>
      </c>
      <c r="F1503" s="52">
        <v>41781709.980999999</v>
      </c>
      <c r="G1503" s="52">
        <v>41571686.526768841</v>
      </c>
      <c r="H1503" s="53">
        <v>5.0520792341661735E-3</v>
      </c>
      <c r="I1503" s="52">
        <v>210023.4542311579</v>
      </c>
      <c r="J1503" s="52">
        <v>5416.7905832340457</v>
      </c>
      <c r="K1503" s="52">
        <v>5389.5620885253575</v>
      </c>
      <c r="L1503" s="52">
        <v>5612.66</v>
      </c>
      <c r="M1503" s="51" t="s">
        <v>6521</v>
      </c>
      <c r="N1503" s="54" t="s">
        <v>6522</v>
      </c>
    </row>
    <row r="1504" spans="1:14" s="51" customFormat="1" ht="16.5" customHeight="1" x14ac:dyDescent="0.25">
      <c r="A1504" s="51" t="s">
        <v>4451</v>
      </c>
      <c r="B1504" s="51" t="s">
        <v>4452</v>
      </c>
      <c r="C1504" s="51">
        <v>4301</v>
      </c>
      <c r="D1504" s="51" t="s">
        <v>4453</v>
      </c>
      <c r="E1504" s="52">
        <v>2701.9</v>
      </c>
      <c r="F1504" s="52">
        <v>19242174.434000004</v>
      </c>
      <c r="G1504" s="52">
        <v>20640655.855070334</v>
      </c>
      <c r="H1504" s="53">
        <v>-6.775372986642747E-2</v>
      </c>
      <c r="I1504" s="52">
        <v>-1398481.4210703298</v>
      </c>
      <c r="J1504" s="52">
        <v>7121.719691328326</v>
      </c>
      <c r="K1504" s="52">
        <v>7639.3115419039686</v>
      </c>
      <c r="L1504" s="52">
        <v>6926.43</v>
      </c>
      <c r="M1504" s="51" t="s">
        <v>6521</v>
      </c>
      <c r="N1504" s="54" t="s">
        <v>6522</v>
      </c>
    </row>
    <row r="1505" spans="1:14" s="51" customFormat="1" ht="16.5" customHeight="1" x14ac:dyDescent="0.25">
      <c r="A1505" s="51" t="s">
        <v>4454</v>
      </c>
      <c r="B1505" s="51" t="s">
        <v>4455</v>
      </c>
      <c r="C1505" s="51">
        <v>4302</v>
      </c>
      <c r="D1505" s="51" t="s">
        <v>4456</v>
      </c>
      <c r="E1505" s="52">
        <v>8410.17</v>
      </c>
      <c r="F1505" s="52">
        <v>4948291.7229000004</v>
      </c>
      <c r="G1505" s="52">
        <v>5833074.0539977374</v>
      </c>
      <c r="H1505" s="53">
        <v>-0.15168371306572825</v>
      </c>
      <c r="I1505" s="52">
        <v>-884782.33109773695</v>
      </c>
      <c r="J1505" s="52">
        <v>588.37</v>
      </c>
      <c r="K1505" s="52">
        <v>693.57385807869969</v>
      </c>
      <c r="L1505" s="52">
        <v>588.37</v>
      </c>
      <c r="M1505" s="51" t="s">
        <v>6521</v>
      </c>
      <c r="N1505" s="54" t="s">
        <v>6522</v>
      </c>
    </row>
    <row r="1506" spans="1:14" s="51" customFormat="1" ht="16.5" customHeight="1" x14ac:dyDescent="0.25">
      <c r="A1506" s="51" t="s">
        <v>4457</v>
      </c>
      <c r="B1506" s="51" t="s">
        <v>4458</v>
      </c>
      <c r="C1506" s="51">
        <v>4303</v>
      </c>
      <c r="D1506" s="51" t="s">
        <v>4459</v>
      </c>
      <c r="E1506" s="52">
        <v>2286.0800000000004</v>
      </c>
      <c r="F1506" s="52">
        <v>4093127.8428000002</v>
      </c>
      <c r="G1506" s="52">
        <v>4215010.8630802333</v>
      </c>
      <c r="H1506" s="53">
        <v>-2.8916419017521511E-2</v>
      </c>
      <c r="I1506" s="52">
        <v>-121883.02028023312</v>
      </c>
      <c r="J1506" s="52">
        <v>1790.4569581117019</v>
      </c>
      <c r="K1506" s="52">
        <v>1843.7722490377557</v>
      </c>
      <c r="L1506" s="52">
        <v>1780.98</v>
      </c>
      <c r="M1506" s="51" t="s">
        <v>6523</v>
      </c>
      <c r="N1506" s="54" t="s">
        <v>6522</v>
      </c>
    </row>
    <row r="1507" spans="1:14" s="51" customFormat="1" ht="16.5" customHeight="1" x14ac:dyDescent="0.25">
      <c r="A1507" s="51" t="s">
        <v>4460</v>
      </c>
      <c r="B1507" s="51" t="s">
        <v>4461</v>
      </c>
      <c r="C1507" s="51">
        <v>4304</v>
      </c>
      <c r="D1507" s="51" t="s">
        <v>4462</v>
      </c>
      <c r="E1507" s="52">
        <v>1274.42</v>
      </c>
      <c r="F1507" s="52">
        <v>5444497.8671999993</v>
      </c>
      <c r="G1507" s="52">
        <v>4378364.398443698</v>
      </c>
      <c r="H1507" s="53">
        <v>0.24350039689141934</v>
      </c>
      <c r="I1507" s="52">
        <v>1066133.4687563013</v>
      </c>
      <c r="J1507" s="52">
        <v>4272.1378095133468</v>
      </c>
      <c r="K1507" s="52">
        <v>3435.5741423107747</v>
      </c>
      <c r="L1507" s="52">
        <v>4255.24</v>
      </c>
      <c r="M1507" s="51" t="s">
        <v>6521</v>
      </c>
      <c r="N1507" s="54" t="s">
        <v>6522</v>
      </c>
    </row>
    <row r="1508" spans="1:14" s="51" customFormat="1" ht="16.5" customHeight="1" x14ac:dyDescent="0.25">
      <c r="A1508" s="51" t="s">
        <v>4463</v>
      </c>
      <c r="B1508" s="51" t="s">
        <v>4464</v>
      </c>
      <c r="C1508" s="51">
        <v>4305</v>
      </c>
      <c r="D1508" s="51" t="s">
        <v>4465</v>
      </c>
      <c r="E1508" s="52">
        <v>1846.6500000000003</v>
      </c>
      <c r="F1508" s="52">
        <v>12025162.428600002</v>
      </c>
      <c r="G1508" s="52">
        <v>11235710.769780096</v>
      </c>
      <c r="H1508" s="53">
        <v>7.0262725251279967E-2</v>
      </c>
      <c r="I1508" s="52">
        <v>789451.65881990641</v>
      </c>
      <c r="J1508" s="52">
        <v>6511.8795811875561</v>
      </c>
      <c r="K1508" s="52">
        <v>6084.3748245634497</v>
      </c>
      <c r="L1508" s="52">
        <v>6488.46</v>
      </c>
      <c r="M1508" s="51" t="s">
        <v>6521</v>
      </c>
      <c r="N1508" s="54" t="s">
        <v>6522</v>
      </c>
    </row>
    <row r="1509" spans="1:14" s="51" customFormat="1" ht="16.5" customHeight="1" x14ac:dyDescent="0.25">
      <c r="A1509" s="51" t="s">
        <v>4466</v>
      </c>
      <c r="B1509" s="51" t="s">
        <v>4467</v>
      </c>
      <c r="C1509" s="51">
        <v>4306</v>
      </c>
      <c r="D1509" s="51" t="s">
        <v>4468</v>
      </c>
      <c r="E1509" s="52">
        <v>481.87000000000006</v>
      </c>
      <c r="F1509" s="52">
        <v>3754258.6007000003</v>
      </c>
      <c r="G1509" s="52">
        <v>4201663.353459321</v>
      </c>
      <c r="H1509" s="53">
        <v>-0.10648277006556528</v>
      </c>
      <c r="I1509" s="52">
        <v>-447404.75275932066</v>
      </c>
      <c r="J1509" s="52">
        <v>7791.0195710461321</v>
      </c>
      <c r="K1509" s="52">
        <v>8719.495618028348</v>
      </c>
      <c r="L1509" s="52">
        <v>7796.66</v>
      </c>
      <c r="M1509" s="51" t="s">
        <v>6524</v>
      </c>
      <c r="N1509" s="54" t="s">
        <v>6522</v>
      </c>
    </row>
    <row r="1510" spans="1:14" s="51" customFormat="1" ht="16.5" customHeight="1" x14ac:dyDescent="0.25">
      <c r="A1510" s="51" t="s">
        <v>4469</v>
      </c>
      <c r="B1510" s="51" t="s">
        <v>4470</v>
      </c>
      <c r="C1510" s="51">
        <v>4307</v>
      </c>
      <c r="D1510" s="51" t="s">
        <v>4471</v>
      </c>
      <c r="E1510" s="52">
        <v>2898.09</v>
      </c>
      <c r="F1510" s="52">
        <v>1443596.5907999999</v>
      </c>
      <c r="G1510" s="52">
        <v>1774388.5787427619</v>
      </c>
      <c r="H1510" s="53">
        <v>-0.18642590011323434</v>
      </c>
      <c r="I1510" s="52">
        <v>-330791.98794276197</v>
      </c>
      <c r="J1510" s="52">
        <v>498.11999999999995</v>
      </c>
      <c r="K1510" s="52">
        <v>612.26137861238328</v>
      </c>
      <c r="L1510" s="52">
        <v>498.12</v>
      </c>
      <c r="M1510" s="51" t="s">
        <v>6521</v>
      </c>
      <c r="N1510" s="54" t="s">
        <v>6526</v>
      </c>
    </row>
    <row r="1511" spans="1:14" s="51" customFormat="1" ht="16.5" customHeight="1" x14ac:dyDescent="0.25">
      <c r="A1511" s="51" t="s">
        <v>4472</v>
      </c>
      <c r="B1511" s="51" t="s">
        <v>4473</v>
      </c>
      <c r="C1511" s="51">
        <v>4308</v>
      </c>
      <c r="D1511" s="51" t="s">
        <v>4474</v>
      </c>
      <c r="E1511" s="52">
        <v>1789.27</v>
      </c>
      <c r="F1511" s="52">
        <v>3365823.1930000004</v>
      </c>
      <c r="G1511" s="52">
        <v>3873592.9899252919</v>
      </c>
      <c r="H1511" s="53">
        <v>-0.13108496381678048</v>
      </c>
      <c r="I1511" s="52">
        <v>-507769.79692529142</v>
      </c>
      <c r="J1511" s="52">
        <v>1881.115311272195</v>
      </c>
      <c r="K1511" s="52">
        <v>2164.9013228441163</v>
      </c>
      <c r="L1511" s="52">
        <v>1850.6</v>
      </c>
      <c r="M1511" s="51" t="s">
        <v>6521</v>
      </c>
      <c r="N1511" s="54" t="s">
        <v>6522</v>
      </c>
    </row>
    <row r="1512" spans="1:14" s="51" customFormat="1" ht="16.5" customHeight="1" x14ac:dyDescent="0.25">
      <c r="A1512" s="51" t="s">
        <v>4475</v>
      </c>
      <c r="B1512" s="51" t="s">
        <v>4476</v>
      </c>
      <c r="C1512" s="51">
        <v>4309</v>
      </c>
      <c r="D1512" s="51" t="s">
        <v>4477</v>
      </c>
      <c r="E1512" s="52">
        <v>532.81000000000006</v>
      </c>
      <c r="F1512" s="52">
        <v>2340313.0523999999</v>
      </c>
      <c r="G1512" s="52">
        <v>2268271.2538089794</v>
      </c>
      <c r="H1512" s="53">
        <v>3.1760662870476741E-2</v>
      </c>
      <c r="I1512" s="52">
        <v>72041.798591020517</v>
      </c>
      <c r="J1512" s="52">
        <v>4392.3970128188275</v>
      </c>
      <c r="K1512" s="52">
        <v>4257.185964619619</v>
      </c>
      <c r="L1512" s="52">
        <v>4325.28</v>
      </c>
      <c r="M1512" s="51" t="s">
        <v>6521</v>
      </c>
      <c r="N1512" s="54" t="s">
        <v>6526</v>
      </c>
    </row>
    <row r="1513" spans="1:14" s="51" customFormat="1" ht="16.5" customHeight="1" x14ac:dyDescent="0.25">
      <c r="A1513" s="51" t="s">
        <v>4478</v>
      </c>
      <c r="B1513" s="51" t="s">
        <v>4479</v>
      </c>
      <c r="C1513" s="51">
        <v>4310</v>
      </c>
      <c r="D1513" s="51" t="s">
        <v>4480</v>
      </c>
      <c r="E1513" s="52">
        <v>195.52</v>
      </c>
      <c r="F1513" s="52">
        <v>1240750.7498999997</v>
      </c>
      <c r="G1513" s="52">
        <v>1276274.7718702143</v>
      </c>
      <c r="H1513" s="53">
        <v>-2.7834148847241336E-2</v>
      </c>
      <c r="I1513" s="52">
        <v>-35524.021970214555</v>
      </c>
      <c r="J1513" s="52">
        <v>6345.9019532528619</v>
      </c>
      <c r="K1513" s="52">
        <v>6527.5919183214719</v>
      </c>
      <c r="L1513" s="52">
        <v>5997.9</v>
      </c>
      <c r="M1513" s="51" t="s">
        <v>6525</v>
      </c>
      <c r="N1513" s="54" t="s">
        <v>6526</v>
      </c>
    </row>
    <row r="1514" spans="1:14" s="51" customFormat="1" ht="16.5" customHeight="1" x14ac:dyDescent="0.25">
      <c r="A1514" s="51" t="s">
        <v>4481</v>
      </c>
      <c r="B1514" s="51" t="s">
        <v>4482</v>
      </c>
      <c r="C1514" s="51">
        <v>4312</v>
      </c>
      <c r="D1514" s="51" t="s">
        <v>4483</v>
      </c>
      <c r="E1514" s="52">
        <v>1174.5899999999999</v>
      </c>
      <c r="F1514" s="52">
        <v>829636.40880000009</v>
      </c>
      <c r="G1514" s="52">
        <v>675027.87060576538</v>
      </c>
      <c r="H1514" s="53">
        <v>0.2290402291915592</v>
      </c>
      <c r="I1514" s="52">
        <v>154608.53819423472</v>
      </c>
      <c r="J1514" s="52">
        <v>706.32000000000016</v>
      </c>
      <c r="K1514" s="52">
        <v>574.69233571353868</v>
      </c>
      <c r="L1514" s="52">
        <v>706.32</v>
      </c>
      <c r="M1514" s="51" t="s">
        <v>6523</v>
      </c>
      <c r="N1514" s="54" t="s">
        <v>6528</v>
      </c>
    </row>
    <row r="1515" spans="1:14" s="51" customFormat="1" ht="16.5" customHeight="1" x14ac:dyDescent="0.25">
      <c r="A1515" s="51" t="s">
        <v>4484</v>
      </c>
      <c r="B1515" s="51" t="s">
        <v>4485</v>
      </c>
      <c r="C1515" s="51">
        <v>4313</v>
      </c>
      <c r="D1515" s="51" t="s">
        <v>4486</v>
      </c>
      <c r="E1515" s="52">
        <v>1402.1899999999998</v>
      </c>
      <c r="F1515" s="52">
        <v>1897905.8651999999</v>
      </c>
      <c r="G1515" s="52">
        <v>2028622.6615291864</v>
      </c>
      <c r="H1515" s="53">
        <v>-6.4436229964350056E-2</v>
      </c>
      <c r="I1515" s="52">
        <v>-130716.79632918653</v>
      </c>
      <c r="J1515" s="52">
        <v>1353.5297393363239</v>
      </c>
      <c r="K1515" s="52">
        <v>1446.7530516757263</v>
      </c>
      <c r="L1515" s="52">
        <v>1385.24</v>
      </c>
      <c r="M1515" s="51" t="s">
        <v>6521</v>
      </c>
      <c r="N1515" s="54" t="s">
        <v>6522</v>
      </c>
    </row>
    <row r="1516" spans="1:14" s="51" customFormat="1" ht="16.5" customHeight="1" x14ac:dyDescent="0.25">
      <c r="A1516" s="51" t="s">
        <v>4487</v>
      </c>
      <c r="B1516" s="51" t="s">
        <v>4488</v>
      </c>
      <c r="C1516" s="51">
        <v>4314</v>
      </c>
      <c r="D1516" s="51" t="s">
        <v>4489</v>
      </c>
      <c r="E1516" s="52">
        <v>424.79000000000008</v>
      </c>
      <c r="F1516" s="52">
        <v>1040916.5283</v>
      </c>
      <c r="G1516" s="52">
        <v>1043648.9903312905</v>
      </c>
      <c r="H1516" s="53">
        <v>-2.618181071035286E-3</v>
      </c>
      <c r="I1516" s="52">
        <v>-2732.4620312905172</v>
      </c>
      <c r="J1516" s="52">
        <v>2450.4261595141124</v>
      </c>
      <c r="K1516" s="52">
        <v>2456.8586603528574</v>
      </c>
      <c r="L1516" s="52">
        <v>2439.1</v>
      </c>
      <c r="M1516" s="51" t="s">
        <v>6524</v>
      </c>
      <c r="N1516" s="54" t="s">
        <v>6526</v>
      </c>
    </row>
    <row r="1517" spans="1:14" s="51" customFormat="1" ht="16.5" customHeight="1" x14ac:dyDescent="0.25">
      <c r="A1517" s="51" t="s">
        <v>4490</v>
      </c>
      <c r="B1517" s="51" t="s">
        <v>4491</v>
      </c>
      <c r="C1517" s="51">
        <v>4317</v>
      </c>
      <c r="D1517" s="51" t="s">
        <v>4492</v>
      </c>
      <c r="E1517" s="52">
        <v>270.38</v>
      </c>
      <c r="F1517" s="52">
        <v>129831.0684</v>
      </c>
      <c r="G1517" s="52">
        <v>145475.81138613849</v>
      </c>
      <c r="H1517" s="53">
        <v>-0.1075418850534019</v>
      </c>
      <c r="I1517" s="52">
        <v>-15644.742986138488</v>
      </c>
      <c r="J1517" s="52">
        <v>480.18</v>
      </c>
      <c r="K1517" s="52">
        <v>538.04205705354866</v>
      </c>
      <c r="L1517" s="52">
        <v>480.18</v>
      </c>
      <c r="M1517" s="51" t="s">
        <v>6524</v>
      </c>
      <c r="N1517" s="54" t="s">
        <v>6522</v>
      </c>
    </row>
    <row r="1518" spans="1:14" s="51" customFormat="1" ht="16.5" customHeight="1" x14ac:dyDescent="0.25">
      <c r="A1518" s="51" t="s">
        <v>4493</v>
      </c>
      <c r="B1518" s="51" t="s">
        <v>4494</v>
      </c>
      <c r="C1518" s="51">
        <v>4318</v>
      </c>
      <c r="D1518" s="51" t="s">
        <v>4495</v>
      </c>
      <c r="E1518" s="52">
        <v>758.67</v>
      </c>
      <c r="F1518" s="52">
        <v>854265.54099999985</v>
      </c>
      <c r="G1518" s="52">
        <v>756645.58146914002</v>
      </c>
      <c r="H1518" s="53">
        <v>0.12901675754362585</v>
      </c>
      <c r="I1518" s="52">
        <v>97619.959530859836</v>
      </c>
      <c r="J1518" s="52">
        <v>1126.0041137780588</v>
      </c>
      <c r="K1518" s="52">
        <v>997.33162174481663</v>
      </c>
      <c r="L1518" s="52">
        <v>1039.02</v>
      </c>
      <c r="M1518" s="51" t="s">
        <v>6521</v>
      </c>
      <c r="N1518" s="54" t="s">
        <v>6526</v>
      </c>
    </row>
    <row r="1519" spans="1:14" s="51" customFormat="1" ht="16.5" customHeight="1" x14ac:dyDescent="0.25">
      <c r="A1519" s="51" t="s">
        <v>4496</v>
      </c>
      <c r="B1519" s="51" t="s">
        <v>4497</v>
      </c>
      <c r="C1519" s="51">
        <v>4322</v>
      </c>
      <c r="D1519" s="51" t="s">
        <v>4498</v>
      </c>
      <c r="E1519" s="52">
        <v>6142.26</v>
      </c>
      <c r="F1519" s="52">
        <v>7472840.1721999999</v>
      </c>
      <c r="G1519" s="52">
        <v>7944357.2397288764</v>
      </c>
      <c r="H1519" s="53">
        <v>-5.9352450210933383E-2</v>
      </c>
      <c r="I1519" s="52">
        <v>-471517.06752887648</v>
      </c>
      <c r="J1519" s="52">
        <v>1216.6271327166221</v>
      </c>
      <c r="K1519" s="52">
        <v>1293.3931874796697</v>
      </c>
      <c r="L1519" s="52">
        <v>1212.6199999999999</v>
      </c>
      <c r="M1519" s="51" t="s">
        <v>6521</v>
      </c>
      <c r="N1519" s="54" t="s">
        <v>6522</v>
      </c>
    </row>
    <row r="1520" spans="1:14" s="51" customFormat="1" ht="16.5" customHeight="1" x14ac:dyDescent="0.25">
      <c r="A1520" s="51" t="s">
        <v>4499</v>
      </c>
      <c r="B1520" s="51" t="s">
        <v>4500</v>
      </c>
      <c r="C1520" s="51">
        <v>4323</v>
      </c>
      <c r="D1520" s="51" t="s">
        <v>4501</v>
      </c>
      <c r="E1520" s="52">
        <v>5095.5300000000007</v>
      </c>
      <c r="F1520" s="52">
        <v>11311137.891899999</v>
      </c>
      <c r="G1520" s="52">
        <v>10833807.987067558</v>
      </c>
      <c r="H1520" s="53">
        <v>4.4059291562323688E-2</v>
      </c>
      <c r="I1520" s="52">
        <v>477329.90483244136</v>
      </c>
      <c r="J1520" s="52">
        <v>2219.815778123178</v>
      </c>
      <c r="K1520" s="52">
        <v>2126.1395746993062</v>
      </c>
      <c r="L1520" s="52">
        <v>2208.87</v>
      </c>
      <c r="M1520" s="51" t="s">
        <v>6521</v>
      </c>
      <c r="N1520" s="54" t="s">
        <v>6522</v>
      </c>
    </row>
    <row r="1521" spans="1:14" s="51" customFormat="1" ht="16.5" customHeight="1" x14ac:dyDescent="0.25">
      <c r="A1521" s="51" t="s">
        <v>4502</v>
      </c>
      <c r="B1521" s="51" t="s">
        <v>4503</v>
      </c>
      <c r="C1521" s="51">
        <v>4324</v>
      </c>
      <c r="D1521" s="51" t="s">
        <v>4504</v>
      </c>
      <c r="E1521" s="52">
        <v>3526.31</v>
      </c>
      <c r="F1521" s="52">
        <v>11679459.340200001</v>
      </c>
      <c r="G1521" s="52">
        <v>11110501.263735816</v>
      </c>
      <c r="H1521" s="53">
        <v>5.1209037554519554E-2</v>
      </c>
      <c r="I1521" s="52">
        <v>568958.07646418549</v>
      </c>
      <c r="J1521" s="52">
        <v>3312.0909222955447</v>
      </c>
      <c r="K1521" s="52">
        <v>3150.7443372068296</v>
      </c>
      <c r="L1521" s="52">
        <v>3295.52</v>
      </c>
      <c r="M1521" s="51" t="s">
        <v>6521</v>
      </c>
      <c r="N1521" s="54" t="s">
        <v>6522</v>
      </c>
    </row>
    <row r="1522" spans="1:14" s="51" customFormat="1" ht="16.5" customHeight="1" x14ac:dyDescent="0.25">
      <c r="A1522" s="51" t="s">
        <v>4505</v>
      </c>
      <c r="B1522" s="51" t="s">
        <v>4506</v>
      </c>
      <c r="C1522" s="51">
        <v>4325</v>
      </c>
      <c r="D1522" s="51" t="s">
        <v>4507</v>
      </c>
      <c r="E1522" s="52">
        <v>2246.12</v>
      </c>
      <c r="F1522" s="52">
        <v>10783889.552900001</v>
      </c>
      <c r="G1522" s="52">
        <v>10357001.955447515</v>
      </c>
      <c r="H1522" s="53">
        <v>4.1217294279639827E-2</v>
      </c>
      <c r="I1522" s="52">
        <v>426887.59745248593</v>
      </c>
      <c r="J1522" s="52">
        <v>4801.1190643865875</v>
      </c>
      <c r="K1522" s="52">
        <v>4611.0635030396934</v>
      </c>
      <c r="L1522" s="52">
        <v>4760.22</v>
      </c>
      <c r="M1522" s="51" t="s">
        <v>6521</v>
      </c>
      <c r="N1522" s="54" t="s">
        <v>6522</v>
      </c>
    </row>
    <row r="1523" spans="1:14" s="51" customFormat="1" ht="16.5" customHeight="1" x14ac:dyDescent="0.25">
      <c r="A1523" s="51" t="s">
        <v>4556</v>
      </c>
      <c r="B1523" s="51" t="s">
        <v>4557</v>
      </c>
      <c r="C1523" s="51">
        <v>4343</v>
      </c>
      <c r="D1523" s="51" t="s">
        <v>4558</v>
      </c>
      <c r="E1523" s="52">
        <v>12500.08</v>
      </c>
      <c r="F1523" s="52">
        <v>5999913.3991999999</v>
      </c>
      <c r="G1523" s="52">
        <v>6021927.3312011985</v>
      </c>
      <c r="H1523" s="53">
        <v>-3.6556289690077293E-3</v>
      </c>
      <c r="I1523" s="52">
        <v>-22013.932001198642</v>
      </c>
      <c r="J1523" s="52">
        <v>479.99</v>
      </c>
      <c r="K1523" s="52">
        <v>481.75110328903486</v>
      </c>
      <c r="L1523" s="52">
        <v>479.99</v>
      </c>
      <c r="M1523" s="51" t="s">
        <v>6521</v>
      </c>
      <c r="N1523" s="54" t="s">
        <v>6522</v>
      </c>
    </row>
    <row r="1524" spans="1:14" s="51" customFormat="1" ht="16.5" customHeight="1" x14ac:dyDescent="0.25">
      <c r="A1524" s="51" t="s">
        <v>4508</v>
      </c>
      <c r="B1524" s="51" t="s">
        <v>4509</v>
      </c>
      <c r="C1524" s="51">
        <v>4326</v>
      </c>
      <c r="D1524" s="51" t="s">
        <v>4510</v>
      </c>
      <c r="E1524" s="52">
        <v>2901.45</v>
      </c>
      <c r="F1524" s="52">
        <v>5249376.8640999999</v>
      </c>
      <c r="G1524" s="52">
        <v>5186800.8471962288</v>
      </c>
      <c r="H1524" s="53">
        <v>1.2064472638774415E-2</v>
      </c>
      <c r="I1524" s="52">
        <v>62576.016903771088</v>
      </c>
      <c r="J1524" s="52">
        <v>1809.2253404676972</v>
      </c>
      <c r="K1524" s="52">
        <v>1787.6581871809713</v>
      </c>
      <c r="L1524" s="52">
        <v>1849.93</v>
      </c>
      <c r="M1524" s="51" t="s">
        <v>6521</v>
      </c>
      <c r="N1524" s="54" t="s">
        <v>6522</v>
      </c>
    </row>
    <row r="1525" spans="1:14" s="51" customFormat="1" ht="16.5" customHeight="1" x14ac:dyDescent="0.25">
      <c r="A1525" s="51" t="s">
        <v>4511</v>
      </c>
      <c r="B1525" s="51" t="s">
        <v>4512</v>
      </c>
      <c r="C1525" s="51">
        <v>4327</v>
      </c>
      <c r="D1525" s="51" t="s">
        <v>4513</v>
      </c>
      <c r="E1525" s="52">
        <v>2561.89</v>
      </c>
      <c r="F1525" s="52">
        <v>7474701.2423999999</v>
      </c>
      <c r="G1525" s="52">
        <v>6734216.6305285674</v>
      </c>
      <c r="H1525" s="53">
        <v>0.1099585374955947</v>
      </c>
      <c r="I1525" s="52">
        <v>740484.61187143251</v>
      </c>
      <c r="J1525" s="52">
        <v>2917.65112569236</v>
      </c>
      <c r="K1525" s="52">
        <v>2628.6127158186214</v>
      </c>
      <c r="L1525" s="52">
        <v>2903.16</v>
      </c>
      <c r="M1525" s="51" t="s">
        <v>6521</v>
      </c>
      <c r="N1525" s="54" t="s">
        <v>6522</v>
      </c>
    </row>
    <row r="1526" spans="1:14" s="51" customFormat="1" ht="16.5" customHeight="1" x14ac:dyDescent="0.25">
      <c r="A1526" s="51" t="s">
        <v>4514</v>
      </c>
      <c r="B1526" s="51" t="s">
        <v>4515</v>
      </c>
      <c r="C1526" s="51">
        <v>4328</v>
      </c>
      <c r="D1526" s="51" t="s">
        <v>4516</v>
      </c>
      <c r="E1526" s="52">
        <v>1108.8500000000001</v>
      </c>
      <c r="F1526" s="52">
        <v>5077984.6730000004</v>
      </c>
      <c r="G1526" s="52">
        <v>4380591.4488433208</v>
      </c>
      <c r="H1526" s="53">
        <v>0.15920069979153695</v>
      </c>
      <c r="I1526" s="52">
        <v>697393.22415667959</v>
      </c>
      <c r="J1526" s="52">
        <v>4579.5054993912609</v>
      </c>
      <c r="K1526" s="52">
        <v>3950.571717403905</v>
      </c>
      <c r="L1526" s="52">
        <v>4541.8999999999996</v>
      </c>
      <c r="M1526" s="51" t="s">
        <v>6521</v>
      </c>
      <c r="N1526" s="54" t="s">
        <v>6522</v>
      </c>
    </row>
    <row r="1527" spans="1:14" s="51" customFormat="1" ht="16.5" customHeight="1" x14ac:dyDescent="0.25">
      <c r="A1527" s="51" t="s">
        <v>4517</v>
      </c>
      <c r="B1527" s="51" t="s">
        <v>4518</v>
      </c>
      <c r="C1527" s="51">
        <v>4329</v>
      </c>
      <c r="D1527" s="51" t="s">
        <v>4519</v>
      </c>
      <c r="E1527" s="52">
        <v>375.52</v>
      </c>
      <c r="F1527" s="52">
        <v>2143028.3753000004</v>
      </c>
      <c r="G1527" s="52">
        <v>2220626.6516038417</v>
      </c>
      <c r="H1527" s="53">
        <v>-3.4944314591467296E-2</v>
      </c>
      <c r="I1527" s="52">
        <v>-77598.276303841267</v>
      </c>
      <c r="J1527" s="52">
        <v>5706.8288647741811</v>
      </c>
      <c r="K1527" s="52">
        <v>5913.4710577435071</v>
      </c>
      <c r="L1527" s="52">
        <v>5556.82</v>
      </c>
      <c r="M1527" s="51" t="s">
        <v>6524</v>
      </c>
      <c r="N1527" s="54" t="s">
        <v>6528</v>
      </c>
    </row>
    <row r="1528" spans="1:14" s="51" customFormat="1" ht="16.5" customHeight="1" x14ac:dyDescent="0.25">
      <c r="A1528" s="51" t="s">
        <v>4520</v>
      </c>
      <c r="B1528" s="51" t="s">
        <v>4521</v>
      </c>
      <c r="C1528" s="51">
        <v>4330</v>
      </c>
      <c r="D1528" s="51" t="s">
        <v>4522</v>
      </c>
      <c r="E1528" s="52">
        <v>797.94</v>
      </c>
      <c r="F1528" s="52">
        <v>513490.34879999998</v>
      </c>
      <c r="G1528" s="52">
        <v>483327.50712017348</v>
      </c>
      <c r="H1528" s="53">
        <v>6.2406631601720219E-2</v>
      </c>
      <c r="I1528" s="52">
        <v>30162.841679826495</v>
      </c>
      <c r="J1528" s="52">
        <v>643.52</v>
      </c>
      <c r="K1528" s="52">
        <v>605.71911061003766</v>
      </c>
      <c r="L1528" s="52">
        <v>643.52</v>
      </c>
      <c r="M1528" s="51" t="s">
        <v>6524</v>
      </c>
      <c r="N1528" s="54" t="s">
        <v>6522</v>
      </c>
    </row>
    <row r="1529" spans="1:14" s="51" customFormat="1" ht="16.5" customHeight="1" x14ac:dyDescent="0.25">
      <c r="A1529" s="51" t="s">
        <v>4523</v>
      </c>
      <c r="B1529" s="51" t="s">
        <v>4524</v>
      </c>
      <c r="C1529" s="51">
        <v>4331</v>
      </c>
      <c r="D1529" s="51" t="s">
        <v>4525</v>
      </c>
      <c r="E1529" s="52">
        <v>7992.87</v>
      </c>
      <c r="F1529" s="52">
        <v>9827188.9699000008</v>
      </c>
      <c r="G1529" s="52">
        <v>10741259.533377115</v>
      </c>
      <c r="H1529" s="53">
        <v>-8.5099011027222171E-2</v>
      </c>
      <c r="I1529" s="52">
        <v>-914070.56347711384</v>
      </c>
      <c r="J1529" s="52">
        <v>1229.4944081287449</v>
      </c>
      <c r="K1529" s="52">
        <v>1343.8551525768735</v>
      </c>
      <c r="L1529" s="52">
        <v>1205.43</v>
      </c>
      <c r="M1529" s="51" t="s">
        <v>6521</v>
      </c>
      <c r="N1529" s="54" t="s">
        <v>6530</v>
      </c>
    </row>
    <row r="1530" spans="1:14" s="51" customFormat="1" ht="16.5" customHeight="1" x14ac:dyDescent="0.25">
      <c r="A1530" s="51" t="s">
        <v>4526</v>
      </c>
      <c r="B1530" s="51" t="s">
        <v>4527</v>
      </c>
      <c r="C1530" s="51">
        <v>4332</v>
      </c>
      <c r="D1530" s="51" t="s">
        <v>4528</v>
      </c>
      <c r="E1530" s="52">
        <v>4203.95</v>
      </c>
      <c r="F1530" s="52">
        <v>16127664.7327</v>
      </c>
      <c r="G1530" s="52">
        <v>14757571.505343739</v>
      </c>
      <c r="H1530" s="53">
        <v>9.2840019569625509E-2</v>
      </c>
      <c r="I1530" s="52">
        <v>1370093.2273562606</v>
      </c>
      <c r="J1530" s="52">
        <v>3836.3122141557346</v>
      </c>
      <c r="K1530" s="52">
        <v>3510.406047965304</v>
      </c>
      <c r="L1530" s="52">
        <v>3800.13</v>
      </c>
      <c r="M1530" s="51" t="s">
        <v>6521</v>
      </c>
      <c r="N1530" s="54" t="s">
        <v>6522</v>
      </c>
    </row>
    <row r="1531" spans="1:14" s="51" customFormat="1" ht="16.5" customHeight="1" x14ac:dyDescent="0.25">
      <c r="A1531" s="51" t="s">
        <v>4529</v>
      </c>
      <c r="B1531" s="51" t="s">
        <v>4530</v>
      </c>
      <c r="C1531" s="51">
        <v>4333</v>
      </c>
      <c r="D1531" s="51" t="s">
        <v>4531</v>
      </c>
      <c r="E1531" s="52">
        <v>2444.29</v>
      </c>
      <c r="F1531" s="52">
        <v>16143901.915200002</v>
      </c>
      <c r="G1531" s="52">
        <v>13960064.566395696</v>
      </c>
      <c r="H1531" s="53">
        <v>0.15643461664648628</v>
      </c>
      <c r="I1531" s="52">
        <v>2183837.3488043062</v>
      </c>
      <c r="J1531" s="52">
        <v>6604.7408102966519</v>
      </c>
      <c r="K1531" s="52">
        <v>5711.2963545224566</v>
      </c>
      <c r="L1531" s="52">
        <v>6567.52</v>
      </c>
      <c r="M1531" s="51" t="s">
        <v>6521</v>
      </c>
      <c r="N1531" s="54" t="s">
        <v>6522</v>
      </c>
    </row>
    <row r="1532" spans="1:14" s="51" customFormat="1" ht="16.5" customHeight="1" x14ac:dyDescent="0.25">
      <c r="A1532" s="51" t="s">
        <v>4532</v>
      </c>
      <c r="B1532" s="51" t="s">
        <v>4533</v>
      </c>
      <c r="C1532" s="51">
        <v>4334</v>
      </c>
      <c r="D1532" s="51" t="s">
        <v>4534</v>
      </c>
      <c r="E1532" s="52">
        <v>744.16</v>
      </c>
      <c r="F1532" s="52">
        <v>6746440.7525999993</v>
      </c>
      <c r="G1532" s="52">
        <v>6688358.2794376882</v>
      </c>
      <c r="H1532" s="53">
        <v>8.6841151050289778E-3</v>
      </c>
      <c r="I1532" s="52">
        <v>58082.473162311129</v>
      </c>
      <c r="J1532" s="52">
        <v>9065.8470659535578</v>
      </c>
      <c r="K1532" s="52">
        <v>8987.7960108547741</v>
      </c>
      <c r="L1532" s="52">
        <v>9042.9599999999991</v>
      </c>
      <c r="M1532" s="51" t="s">
        <v>6523</v>
      </c>
      <c r="N1532" s="54" t="s">
        <v>6522</v>
      </c>
    </row>
    <row r="1533" spans="1:14" s="51" customFormat="1" ht="16.5" customHeight="1" x14ac:dyDescent="0.25">
      <c r="A1533" s="51" t="s">
        <v>4535</v>
      </c>
      <c r="B1533" s="51" t="s">
        <v>4536</v>
      </c>
      <c r="C1533" s="51">
        <v>4335</v>
      </c>
      <c r="D1533" s="51" t="s">
        <v>4537</v>
      </c>
      <c r="E1533" s="52">
        <v>2313.86</v>
      </c>
      <c r="F1533" s="52">
        <v>1371147.1588000001</v>
      </c>
      <c r="G1533" s="52">
        <v>1483174.4669649054</v>
      </c>
      <c r="H1533" s="53">
        <v>-7.5532117535809795E-2</v>
      </c>
      <c r="I1533" s="52">
        <v>-112027.30816490529</v>
      </c>
      <c r="J1533" s="52">
        <v>592.58000000000004</v>
      </c>
      <c r="K1533" s="52">
        <v>640.99576766308473</v>
      </c>
      <c r="L1533" s="52">
        <v>592.58000000000004</v>
      </c>
      <c r="M1533" s="51" t="s">
        <v>6521</v>
      </c>
      <c r="N1533" s="54" t="s">
        <v>6526</v>
      </c>
    </row>
    <row r="1534" spans="1:14" s="51" customFormat="1" ht="16.5" customHeight="1" x14ac:dyDescent="0.25">
      <c r="A1534" s="51" t="s">
        <v>4538</v>
      </c>
      <c r="B1534" s="51" t="s">
        <v>4539</v>
      </c>
      <c r="C1534" s="51">
        <v>4336</v>
      </c>
      <c r="D1534" s="51" t="s">
        <v>4540</v>
      </c>
      <c r="E1534" s="52">
        <v>22470.76</v>
      </c>
      <c r="F1534" s="52">
        <v>18446696.299199998</v>
      </c>
      <c r="G1534" s="52">
        <v>17982504.513923995</v>
      </c>
      <c r="H1534" s="53">
        <v>2.5813522522214694E-2</v>
      </c>
      <c r="I1534" s="52">
        <v>464191.78527600318</v>
      </c>
      <c r="J1534" s="52">
        <v>820.92</v>
      </c>
      <c r="K1534" s="52">
        <v>800.26240829967458</v>
      </c>
      <c r="L1534" s="52">
        <v>820.92</v>
      </c>
      <c r="M1534" s="51" t="s">
        <v>6524</v>
      </c>
      <c r="N1534" s="54" t="s">
        <v>6522</v>
      </c>
    </row>
    <row r="1535" spans="1:14" s="51" customFormat="1" ht="16.5" customHeight="1" x14ac:dyDescent="0.25">
      <c r="A1535" s="51" t="s">
        <v>4541</v>
      </c>
      <c r="B1535" s="51" t="s">
        <v>4542</v>
      </c>
      <c r="C1535" s="51">
        <v>4337</v>
      </c>
      <c r="D1535" s="51" t="s">
        <v>4543</v>
      </c>
      <c r="E1535" s="52">
        <v>205.57</v>
      </c>
      <c r="F1535" s="52">
        <v>629294.96029999992</v>
      </c>
      <c r="G1535" s="52">
        <v>649889.73536770174</v>
      </c>
      <c r="H1535" s="53">
        <v>-3.1689645099640562E-2</v>
      </c>
      <c r="I1535" s="52">
        <v>-20594.775067701819</v>
      </c>
      <c r="J1535" s="52">
        <v>3061.2198292552412</v>
      </c>
      <c r="K1535" s="52">
        <v>3161.4035869421696</v>
      </c>
      <c r="L1535" s="52">
        <v>2957.87</v>
      </c>
      <c r="M1535" s="51" t="s">
        <v>6524</v>
      </c>
      <c r="N1535" s="54" t="s">
        <v>6526</v>
      </c>
    </row>
    <row r="1536" spans="1:14" s="51" customFormat="1" ht="16.5" customHeight="1" x14ac:dyDescent="0.25">
      <c r="A1536" s="51" t="s">
        <v>4544</v>
      </c>
      <c r="B1536" s="51" t="s">
        <v>4545</v>
      </c>
      <c r="C1536" s="51">
        <v>4338</v>
      </c>
      <c r="D1536" s="51" t="s">
        <v>4546</v>
      </c>
      <c r="E1536" s="52">
        <v>54.52</v>
      </c>
      <c r="F1536" s="52">
        <v>252899.76830000003</v>
      </c>
      <c r="G1536" s="52">
        <v>259702.77440550178</v>
      </c>
      <c r="H1536" s="53">
        <v>-2.6195353981392167E-2</v>
      </c>
      <c r="I1536" s="52">
        <v>-6803.0061055017577</v>
      </c>
      <c r="J1536" s="52">
        <v>4638.6604603815113</v>
      </c>
      <c r="K1536" s="52">
        <v>4763.4404696533702</v>
      </c>
      <c r="L1536" s="52">
        <v>4311.3500000000004</v>
      </c>
      <c r="M1536" s="51" t="s">
        <v>6525</v>
      </c>
      <c r="N1536" s="54" t="s">
        <v>6526</v>
      </c>
    </row>
    <row r="1537" spans="1:14" s="51" customFormat="1" ht="16.5" customHeight="1" x14ac:dyDescent="0.25">
      <c r="A1537" s="51" t="s">
        <v>4547</v>
      </c>
      <c r="B1537" s="51" t="s">
        <v>4548</v>
      </c>
      <c r="C1537" s="51">
        <v>4340</v>
      </c>
      <c r="D1537" s="51" t="s">
        <v>4549</v>
      </c>
      <c r="E1537" s="52">
        <v>20223.740000000002</v>
      </c>
      <c r="F1537" s="52">
        <v>12630736.817</v>
      </c>
      <c r="G1537" s="52">
        <v>12782699.954338701</v>
      </c>
      <c r="H1537" s="53">
        <v>-1.1888187775785375E-2</v>
      </c>
      <c r="I1537" s="52">
        <v>-151963.13733870164</v>
      </c>
      <c r="J1537" s="52">
        <v>624.54999999999995</v>
      </c>
      <c r="K1537" s="52">
        <v>632.06409666751551</v>
      </c>
      <c r="L1537" s="52">
        <v>624.54999999999995</v>
      </c>
      <c r="M1537" s="51" t="s">
        <v>6521</v>
      </c>
      <c r="N1537" s="54" t="s">
        <v>6522</v>
      </c>
    </row>
    <row r="1538" spans="1:14" s="51" customFormat="1" ht="16.5" customHeight="1" x14ac:dyDescent="0.25">
      <c r="A1538" s="51" t="s">
        <v>4559</v>
      </c>
      <c r="B1538" s="51" t="s">
        <v>4560</v>
      </c>
      <c r="C1538" s="51">
        <v>4344</v>
      </c>
      <c r="D1538" s="51" t="s">
        <v>4561</v>
      </c>
      <c r="E1538" s="52">
        <v>13438.349999999999</v>
      </c>
      <c r="F1538" s="52">
        <v>5972809.0410000002</v>
      </c>
      <c r="G1538" s="52">
        <v>6506973.6822868306</v>
      </c>
      <c r="H1538" s="53">
        <v>-8.2091102157201612E-2</v>
      </c>
      <c r="I1538" s="52">
        <v>-534164.64128683042</v>
      </c>
      <c r="J1538" s="52">
        <v>444.46000000000004</v>
      </c>
      <c r="K1538" s="52">
        <v>484.20927288594442</v>
      </c>
      <c r="L1538" s="52">
        <v>444.46</v>
      </c>
      <c r="M1538" s="51" t="s">
        <v>6524</v>
      </c>
      <c r="N1538" s="54" t="s">
        <v>6522</v>
      </c>
    </row>
    <row r="1539" spans="1:14" s="51" customFormat="1" ht="16.5" customHeight="1" x14ac:dyDescent="0.25">
      <c r="A1539" s="51" t="s">
        <v>4550</v>
      </c>
      <c r="B1539" s="51" t="s">
        <v>4551</v>
      </c>
      <c r="C1539" s="51">
        <v>4341</v>
      </c>
      <c r="D1539" s="51" t="s">
        <v>4552</v>
      </c>
      <c r="E1539" s="52">
        <v>11184.210000000001</v>
      </c>
      <c r="F1539" s="52">
        <v>17956139.8013</v>
      </c>
      <c r="G1539" s="52">
        <v>19796460.395028617</v>
      </c>
      <c r="H1539" s="53">
        <v>-9.2962103174301203E-2</v>
      </c>
      <c r="I1539" s="52">
        <v>-1840320.5937286168</v>
      </c>
      <c r="J1539" s="52">
        <v>1605.4902224922457</v>
      </c>
      <c r="K1539" s="52">
        <v>1770.0365421454546</v>
      </c>
      <c r="L1539" s="52">
        <v>1213.05</v>
      </c>
      <c r="M1539" s="51" t="s">
        <v>6521</v>
      </c>
      <c r="N1539" s="54" t="s">
        <v>6522</v>
      </c>
    </row>
    <row r="1540" spans="1:14" s="51" customFormat="1" ht="16.5" customHeight="1" x14ac:dyDescent="0.25">
      <c r="A1540" s="51" t="s">
        <v>4562</v>
      </c>
      <c r="B1540" s="51" t="s">
        <v>4563</v>
      </c>
      <c r="C1540" s="51">
        <v>4345</v>
      </c>
      <c r="D1540" s="51" t="s">
        <v>4564</v>
      </c>
      <c r="E1540" s="52">
        <v>363.66</v>
      </c>
      <c r="F1540" s="52">
        <v>728997.45959999994</v>
      </c>
      <c r="G1540" s="52">
        <v>813059.86609830521</v>
      </c>
      <c r="H1540" s="53">
        <v>-0.10339018072765316</v>
      </c>
      <c r="I1540" s="52">
        <v>-84062.406498305267</v>
      </c>
      <c r="J1540" s="52">
        <v>2004.6127140735848</v>
      </c>
      <c r="K1540" s="52">
        <v>2235.7693067653995</v>
      </c>
      <c r="L1540" s="52">
        <v>2139.31</v>
      </c>
      <c r="M1540" s="51" t="s">
        <v>6524</v>
      </c>
      <c r="N1540" s="54" t="s">
        <v>6522</v>
      </c>
    </row>
    <row r="1541" spans="1:14" s="51" customFormat="1" ht="16.5" customHeight="1" x14ac:dyDescent="0.25">
      <c r="A1541" s="51" t="s">
        <v>4565</v>
      </c>
      <c r="B1541" s="51" t="s">
        <v>4566</v>
      </c>
      <c r="C1541" s="51">
        <v>4346</v>
      </c>
      <c r="D1541" s="51" t="s">
        <v>4567</v>
      </c>
      <c r="E1541" s="52">
        <v>66.88000000000001</v>
      </c>
      <c r="F1541" s="52">
        <v>162350.53119999997</v>
      </c>
      <c r="G1541" s="52">
        <v>198131.77310008282</v>
      </c>
      <c r="H1541" s="53">
        <v>-0.18059315444579693</v>
      </c>
      <c r="I1541" s="52">
        <v>-35781.241900082852</v>
      </c>
      <c r="J1541" s="52">
        <v>2427.4899999999993</v>
      </c>
      <c r="K1541" s="52">
        <v>2962.496607357697</v>
      </c>
      <c r="L1541" s="52">
        <v>2427.4899999999998</v>
      </c>
      <c r="M1541" s="51" t="s">
        <v>6525</v>
      </c>
      <c r="N1541" s="54" t="s">
        <v>6530</v>
      </c>
    </row>
    <row r="1542" spans="1:14" s="51" customFormat="1" ht="16.5" customHeight="1" x14ac:dyDescent="0.25">
      <c r="A1542" s="51" t="s">
        <v>4568</v>
      </c>
      <c r="B1542" s="51" t="s">
        <v>4569</v>
      </c>
      <c r="C1542" s="51">
        <v>4513</v>
      </c>
      <c r="D1542" s="51" t="s">
        <v>4570</v>
      </c>
      <c r="E1542" s="52">
        <v>3177.62</v>
      </c>
      <c r="F1542" s="52">
        <v>7361928.9201999996</v>
      </c>
      <c r="G1542" s="52">
        <v>10081257.626368009</v>
      </c>
      <c r="H1542" s="53">
        <v>-0.26974101912200676</v>
      </c>
      <c r="I1542" s="52">
        <v>-2719328.706168009</v>
      </c>
      <c r="J1542" s="52">
        <v>2316.8059491695039</v>
      </c>
      <c r="K1542" s="52">
        <v>3172.5812483456198</v>
      </c>
      <c r="L1542" s="52">
        <v>2303.9299999999998</v>
      </c>
      <c r="M1542" s="51" t="s">
        <v>6525</v>
      </c>
      <c r="N1542" s="54" t="s">
        <v>6522</v>
      </c>
    </row>
    <row r="1543" spans="1:14" s="51" customFormat="1" ht="16.5" customHeight="1" x14ac:dyDescent="0.25">
      <c r="A1543" s="51" t="s">
        <v>4571</v>
      </c>
      <c r="B1543" s="51" t="s">
        <v>4572</v>
      </c>
      <c r="C1543" s="51">
        <v>4514</v>
      </c>
      <c r="D1543" s="51" t="s">
        <v>4573</v>
      </c>
      <c r="E1543" s="52">
        <v>420.89</v>
      </c>
      <c r="F1543" s="52">
        <v>1924295.023</v>
      </c>
      <c r="G1543" s="52">
        <v>2068058.5075225853</v>
      </c>
      <c r="H1543" s="53">
        <v>-6.9516159238069974E-2</v>
      </c>
      <c r="I1543" s="52">
        <v>-143763.48452258529</v>
      </c>
      <c r="J1543" s="52">
        <v>4571.9666017249165</v>
      </c>
      <c r="K1543" s="52">
        <v>4913.5368089586009</v>
      </c>
      <c r="L1543" s="52">
        <v>4556.66</v>
      </c>
      <c r="M1543" s="51" t="s">
        <v>6524</v>
      </c>
      <c r="N1543" s="54" t="s">
        <v>6522</v>
      </c>
    </row>
    <row r="1544" spans="1:14" s="51" customFormat="1" ht="16.5" customHeight="1" x14ac:dyDescent="0.25">
      <c r="A1544" s="51" t="s">
        <v>4574</v>
      </c>
      <c r="B1544" s="51" t="s">
        <v>4575</v>
      </c>
      <c r="C1544" s="51">
        <v>4515</v>
      </c>
      <c r="D1544" s="51" t="s">
        <v>4576</v>
      </c>
      <c r="E1544" s="52">
        <v>100.42999999999999</v>
      </c>
      <c r="F1544" s="52">
        <v>707806.68619999988</v>
      </c>
      <c r="G1544" s="52">
        <v>793862.38179351157</v>
      </c>
      <c r="H1544" s="53">
        <v>-0.10840127655260945</v>
      </c>
      <c r="I1544" s="52">
        <v>-86055.695593511686</v>
      </c>
      <c r="J1544" s="52">
        <v>7047.7614876033049</v>
      </c>
      <c r="K1544" s="52">
        <v>7904.6338921986617</v>
      </c>
      <c r="L1544" s="52">
        <v>6467.68</v>
      </c>
      <c r="M1544" s="51" t="s">
        <v>6525</v>
      </c>
      <c r="N1544" s="54" t="s">
        <v>6527</v>
      </c>
    </row>
    <row r="1545" spans="1:14" s="51" customFormat="1" ht="16.5" customHeight="1" x14ac:dyDescent="0.25">
      <c r="A1545" s="51" t="s">
        <v>4577</v>
      </c>
      <c r="B1545" s="51" t="s">
        <v>4578</v>
      </c>
      <c r="C1545" s="51">
        <v>4517</v>
      </c>
      <c r="D1545" s="51" t="s">
        <v>4579</v>
      </c>
      <c r="E1545" s="52">
        <v>1372.96</v>
      </c>
      <c r="F1545" s="52">
        <v>3163203.7327999994</v>
      </c>
      <c r="G1545" s="52">
        <v>2161273.1672832426</v>
      </c>
      <c r="H1545" s="53">
        <v>0.46358349360169071</v>
      </c>
      <c r="I1545" s="52">
        <v>1001930.5655167568</v>
      </c>
      <c r="J1545" s="52">
        <v>2303.9299999999994</v>
      </c>
      <c r="K1545" s="52">
        <v>1574.1705273884472</v>
      </c>
      <c r="L1545" s="52">
        <v>2303.9299999999998</v>
      </c>
      <c r="M1545" s="51" t="s">
        <v>6523</v>
      </c>
      <c r="N1545" s="54" t="s">
        <v>6522</v>
      </c>
    </row>
    <row r="1546" spans="1:14" s="51" customFormat="1" ht="16.5" customHeight="1" x14ac:dyDescent="0.25">
      <c r="A1546" s="51" t="s">
        <v>4580</v>
      </c>
      <c r="B1546" s="51" t="s">
        <v>4581</v>
      </c>
      <c r="C1546" s="51">
        <v>4518</v>
      </c>
      <c r="D1546" s="51" t="s">
        <v>4582</v>
      </c>
      <c r="E1546" s="52">
        <v>13072.830000000002</v>
      </c>
      <c r="F1546" s="52">
        <v>31338274.292399995</v>
      </c>
      <c r="G1546" s="52">
        <v>31234730.671517048</v>
      </c>
      <c r="H1546" s="53">
        <v>3.3150156462649072E-3</v>
      </c>
      <c r="I1546" s="52">
        <v>103543.620882947</v>
      </c>
      <c r="J1546" s="52">
        <v>2397.2065950830838</v>
      </c>
      <c r="K1546" s="52">
        <v>2389.2860743631672</v>
      </c>
      <c r="L1546" s="52">
        <v>2396.6999999999998</v>
      </c>
      <c r="M1546" s="51" t="s">
        <v>6523</v>
      </c>
      <c r="N1546" s="54" t="s">
        <v>6530</v>
      </c>
    </row>
    <row r="1547" spans="1:14" s="51" customFormat="1" ht="16.5" customHeight="1" x14ac:dyDescent="0.25">
      <c r="A1547" s="51" t="s">
        <v>4583</v>
      </c>
      <c r="B1547" s="51" t="s">
        <v>4584</v>
      </c>
      <c r="C1547" s="51">
        <v>4519</v>
      </c>
      <c r="D1547" s="51" t="s">
        <v>4585</v>
      </c>
      <c r="E1547" s="52">
        <v>7293.01</v>
      </c>
      <c r="F1547" s="52">
        <v>23383626.5845</v>
      </c>
      <c r="G1547" s="52">
        <v>23296364.620658673</v>
      </c>
      <c r="H1547" s="53">
        <v>3.7457330902155306E-3</v>
      </c>
      <c r="I1547" s="52">
        <v>87261.963841326535</v>
      </c>
      <c r="J1547" s="52">
        <v>3206.3066668632018</v>
      </c>
      <c r="K1547" s="52">
        <v>3194.3415161447292</v>
      </c>
      <c r="L1547" s="52">
        <v>3200.61</v>
      </c>
      <c r="M1547" s="51" t="s">
        <v>6521</v>
      </c>
      <c r="N1547" s="54" t="s">
        <v>6522</v>
      </c>
    </row>
    <row r="1548" spans="1:14" s="51" customFormat="1" ht="16.5" customHeight="1" x14ac:dyDescent="0.25">
      <c r="A1548" s="51" t="s">
        <v>4586</v>
      </c>
      <c r="B1548" s="51" t="s">
        <v>4587</v>
      </c>
      <c r="C1548" s="51">
        <v>4520</v>
      </c>
      <c r="D1548" s="51" t="s">
        <v>4588</v>
      </c>
      <c r="E1548" s="52">
        <v>2769.7000000000003</v>
      </c>
      <c r="F1548" s="52">
        <v>12537296.7202</v>
      </c>
      <c r="G1548" s="52">
        <v>12382679.703628343</v>
      </c>
      <c r="H1548" s="53">
        <v>1.2486555436490132E-2</v>
      </c>
      <c r="I1548" s="52">
        <v>154617.01657165773</v>
      </c>
      <c r="J1548" s="52">
        <v>4526.5901434090329</v>
      </c>
      <c r="K1548" s="52">
        <v>4470.7656799033621</v>
      </c>
      <c r="L1548" s="52">
        <v>4485.21</v>
      </c>
      <c r="M1548" s="51" t="s">
        <v>6524</v>
      </c>
      <c r="N1548" s="54" t="s">
        <v>6526</v>
      </c>
    </row>
    <row r="1549" spans="1:14" s="51" customFormat="1" ht="16.5" customHeight="1" x14ac:dyDescent="0.25">
      <c r="A1549" s="51" t="s">
        <v>4589</v>
      </c>
      <c r="B1549" s="51" t="s">
        <v>4590</v>
      </c>
      <c r="C1549" s="51">
        <v>4521</v>
      </c>
      <c r="D1549" s="51" t="s">
        <v>4591</v>
      </c>
      <c r="E1549" s="52">
        <v>849.38000000000011</v>
      </c>
      <c r="F1549" s="52">
        <v>6176545.556400001</v>
      </c>
      <c r="G1549" s="52">
        <v>6279403.9195955787</v>
      </c>
      <c r="H1549" s="53">
        <v>-1.6380275024926561E-2</v>
      </c>
      <c r="I1549" s="52">
        <v>-102858.36319557764</v>
      </c>
      <c r="J1549" s="52">
        <v>7271.828341142952</v>
      </c>
      <c r="K1549" s="52">
        <v>7392.9265106260773</v>
      </c>
      <c r="L1549" s="52">
        <v>7646.63</v>
      </c>
      <c r="M1549" s="51" t="s">
        <v>6521</v>
      </c>
      <c r="N1549" s="54" t="s">
        <v>6526</v>
      </c>
    </row>
    <row r="1550" spans="1:14" s="51" customFormat="1" ht="16.5" customHeight="1" x14ac:dyDescent="0.25">
      <c r="A1550" s="51" t="s">
        <v>4646</v>
      </c>
      <c r="B1550" s="51" t="s">
        <v>4647</v>
      </c>
      <c r="C1550" s="51">
        <v>4562</v>
      </c>
      <c r="D1550" s="51" t="s">
        <v>4648</v>
      </c>
      <c r="E1550" s="52">
        <v>1184.3699999999999</v>
      </c>
      <c r="F1550" s="52">
        <v>2838579.5789999999</v>
      </c>
      <c r="G1550" s="52">
        <v>1708630.8552446188</v>
      </c>
      <c r="H1550" s="53">
        <v>0.66131822463993273</v>
      </c>
      <c r="I1550" s="52">
        <v>1129948.7237553811</v>
      </c>
      <c r="J1550" s="52">
        <v>2396.7000000000003</v>
      </c>
      <c r="K1550" s="52">
        <v>1442.6495565107348</v>
      </c>
      <c r="L1550" s="52">
        <v>2396.6999999999998</v>
      </c>
      <c r="M1550" s="51" t="s">
        <v>6525</v>
      </c>
      <c r="N1550" s="54" t="s">
        <v>6530</v>
      </c>
    </row>
    <row r="1551" spans="1:14" s="51" customFormat="1" ht="16.5" customHeight="1" x14ac:dyDescent="0.25">
      <c r="A1551" s="51" t="s">
        <v>4592</v>
      </c>
      <c r="B1551" s="51" t="s">
        <v>4593</v>
      </c>
      <c r="C1551" s="51">
        <v>4522</v>
      </c>
      <c r="D1551" s="51" t="s">
        <v>4594</v>
      </c>
      <c r="E1551" s="52">
        <v>1187.2</v>
      </c>
      <c r="F1551" s="52">
        <v>2190087.2140000002</v>
      </c>
      <c r="G1551" s="52">
        <v>2109439.8822072917</v>
      </c>
      <c r="H1551" s="53">
        <v>3.8231633180425106E-2</v>
      </c>
      <c r="I1551" s="52">
        <v>80647.331792708486</v>
      </c>
      <c r="J1551" s="52">
        <v>1844.7500117924528</v>
      </c>
      <c r="K1551" s="52">
        <v>1776.8193077891608</v>
      </c>
      <c r="L1551" s="52">
        <v>1844.17</v>
      </c>
      <c r="M1551" s="51" t="s">
        <v>6523</v>
      </c>
      <c r="N1551" s="54" t="s">
        <v>6527</v>
      </c>
    </row>
    <row r="1552" spans="1:14" s="51" customFormat="1" ht="16.5" customHeight="1" x14ac:dyDescent="0.25">
      <c r="A1552" s="51" t="s">
        <v>4595</v>
      </c>
      <c r="B1552" s="51" t="s">
        <v>4596</v>
      </c>
      <c r="C1552" s="51">
        <v>4526</v>
      </c>
      <c r="D1552" s="51" t="s">
        <v>4597</v>
      </c>
      <c r="E1552" s="52">
        <v>4850.71</v>
      </c>
      <c r="F1552" s="52">
        <v>6473105.291699999</v>
      </c>
      <c r="G1552" s="52">
        <v>7807332.0977837406</v>
      </c>
      <c r="H1552" s="53">
        <v>-0.17089407615470686</v>
      </c>
      <c r="I1552" s="52">
        <v>-1334226.8060837416</v>
      </c>
      <c r="J1552" s="52">
        <v>1334.4655301388866</v>
      </c>
      <c r="K1552" s="52">
        <v>1609.5235744424508</v>
      </c>
      <c r="L1552" s="52">
        <v>1330.1</v>
      </c>
      <c r="M1552" s="51" t="s">
        <v>6523</v>
      </c>
      <c r="N1552" s="54" t="s">
        <v>6522</v>
      </c>
    </row>
    <row r="1553" spans="1:14" s="51" customFormat="1" ht="16.5" customHeight="1" x14ac:dyDescent="0.25">
      <c r="A1553" s="51" t="s">
        <v>4598</v>
      </c>
      <c r="B1553" s="51" t="s">
        <v>4599</v>
      </c>
      <c r="C1553" s="51">
        <v>4530</v>
      </c>
      <c r="D1553" s="51" t="s">
        <v>4600</v>
      </c>
      <c r="E1553" s="52">
        <v>10603.359999999999</v>
      </c>
      <c r="F1553" s="52">
        <v>14103529.136</v>
      </c>
      <c r="G1553" s="52">
        <v>15438306.014697881</v>
      </c>
      <c r="H1553" s="53">
        <v>-8.6458765451800312E-2</v>
      </c>
      <c r="I1553" s="52">
        <v>-1334776.8786978815</v>
      </c>
      <c r="J1553" s="52">
        <v>1330.1000000000001</v>
      </c>
      <c r="K1553" s="52">
        <v>1455.9824446871448</v>
      </c>
      <c r="L1553" s="52">
        <v>1330.1</v>
      </c>
      <c r="M1553" s="51" t="s">
        <v>6523</v>
      </c>
      <c r="N1553" s="54" t="s">
        <v>6522</v>
      </c>
    </row>
    <row r="1554" spans="1:14" s="51" customFormat="1" ht="16.5" customHeight="1" x14ac:dyDescent="0.25">
      <c r="A1554" s="51" t="s">
        <v>4601</v>
      </c>
      <c r="B1554" s="51" t="s">
        <v>4602</v>
      </c>
      <c r="C1554" s="51">
        <v>4531</v>
      </c>
      <c r="D1554" s="51" t="s">
        <v>4603</v>
      </c>
      <c r="E1554" s="52">
        <v>4422.1299999999992</v>
      </c>
      <c r="F1554" s="52">
        <v>5692691.0564000001</v>
      </c>
      <c r="G1554" s="52">
        <v>6464042.5671144621</v>
      </c>
      <c r="H1554" s="53">
        <v>-0.11932958403440586</v>
      </c>
      <c r="I1554" s="52">
        <v>-771351.51071446203</v>
      </c>
      <c r="J1554" s="52">
        <v>1287.3187935225787</v>
      </c>
      <c r="K1554" s="52">
        <v>1461.7486521460164</v>
      </c>
      <c r="L1554" s="52">
        <v>1282.02</v>
      </c>
      <c r="M1554" s="51" t="s">
        <v>6523</v>
      </c>
      <c r="N1554" s="54" t="s">
        <v>6522</v>
      </c>
    </row>
    <row r="1555" spans="1:14" s="51" customFormat="1" ht="16.5" customHeight="1" x14ac:dyDescent="0.25">
      <c r="A1555" s="51" t="s">
        <v>4604</v>
      </c>
      <c r="B1555" s="51" t="s">
        <v>4605</v>
      </c>
      <c r="C1555" s="51">
        <v>4532</v>
      </c>
      <c r="D1555" s="51" t="s">
        <v>4606</v>
      </c>
      <c r="E1555" s="52">
        <v>506.24000000000007</v>
      </c>
      <c r="F1555" s="52">
        <v>1516246.6941999998</v>
      </c>
      <c r="G1555" s="52">
        <v>1506995.5634317994</v>
      </c>
      <c r="H1555" s="53">
        <v>6.1387909776808858E-3</v>
      </c>
      <c r="I1555" s="52">
        <v>9251.1307682003826</v>
      </c>
      <c r="J1555" s="52">
        <v>2995.1143611725656</v>
      </c>
      <c r="K1555" s="52">
        <v>2976.8401616462534</v>
      </c>
      <c r="L1555" s="52">
        <v>2972.98</v>
      </c>
      <c r="M1555" s="51" t="s">
        <v>6521</v>
      </c>
      <c r="N1555" s="54" t="s">
        <v>6528</v>
      </c>
    </row>
    <row r="1556" spans="1:14" s="51" customFormat="1" ht="16.5" customHeight="1" x14ac:dyDescent="0.25">
      <c r="A1556" s="51" t="s">
        <v>4607</v>
      </c>
      <c r="B1556" s="51" t="s">
        <v>4608</v>
      </c>
      <c r="C1556" s="51">
        <v>4533</v>
      </c>
      <c r="D1556" s="51" t="s">
        <v>4609</v>
      </c>
      <c r="E1556" s="52">
        <v>236.89000000000001</v>
      </c>
      <c r="F1556" s="52">
        <v>1084151.3160000001</v>
      </c>
      <c r="G1556" s="52">
        <v>1416921.1120300321</v>
      </c>
      <c r="H1556" s="53">
        <v>-0.23485414481069489</v>
      </c>
      <c r="I1556" s="52">
        <v>-332769.79603003198</v>
      </c>
      <c r="J1556" s="52">
        <v>4576.6022879817638</v>
      </c>
      <c r="K1556" s="52">
        <v>5981.3462452194353</v>
      </c>
      <c r="L1556" s="52">
        <v>4694.43</v>
      </c>
      <c r="M1556" s="51" t="s">
        <v>6525</v>
      </c>
      <c r="N1556" s="54" t="s">
        <v>6526</v>
      </c>
    </row>
    <row r="1557" spans="1:14" s="51" customFormat="1" ht="16.5" customHeight="1" x14ac:dyDescent="0.25">
      <c r="A1557" s="51" t="s">
        <v>4610</v>
      </c>
      <c r="B1557" s="51" t="s">
        <v>4611</v>
      </c>
      <c r="C1557" s="51">
        <v>4535</v>
      </c>
      <c r="D1557" s="51" t="s">
        <v>4612</v>
      </c>
      <c r="E1557" s="52">
        <v>4233.7000000000007</v>
      </c>
      <c r="F1557" s="52">
        <v>5427688.074</v>
      </c>
      <c r="G1557" s="52">
        <v>4631070.586812227</v>
      </c>
      <c r="H1557" s="53">
        <v>0.17201583786182817</v>
      </c>
      <c r="I1557" s="52">
        <v>796617.48718777299</v>
      </c>
      <c r="J1557" s="52">
        <v>1282.0199999999998</v>
      </c>
      <c r="K1557" s="52">
        <v>1093.8589382365842</v>
      </c>
      <c r="L1557" s="52">
        <v>1282.02</v>
      </c>
      <c r="M1557" s="51" t="s">
        <v>6523</v>
      </c>
      <c r="N1557" s="54" t="s">
        <v>6522</v>
      </c>
    </row>
    <row r="1558" spans="1:14" s="51" customFormat="1" ht="16.5" customHeight="1" x14ac:dyDescent="0.25">
      <c r="A1558" s="51" t="s">
        <v>4613</v>
      </c>
      <c r="B1558" s="51" t="s">
        <v>4614</v>
      </c>
      <c r="C1558" s="51">
        <v>4536</v>
      </c>
      <c r="D1558" s="51" t="s">
        <v>4615</v>
      </c>
      <c r="E1558" s="52">
        <v>1594.95</v>
      </c>
      <c r="F1558" s="52">
        <v>1324473.4635000001</v>
      </c>
      <c r="G1558" s="52">
        <v>1863502.6956000454</v>
      </c>
      <c r="H1558" s="53">
        <v>-0.28925594439587254</v>
      </c>
      <c r="I1558" s="52">
        <v>-539029.23210004531</v>
      </c>
      <c r="J1558" s="52">
        <v>830.41691808520648</v>
      </c>
      <c r="K1558" s="52">
        <v>1168.3768742594095</v>
      </c>
      <c r="L1558" s="52">
        <v>829.33</v>
      </c>
      <c r="M1558" s="51" t="s">
        <v>6521</v>
      </c>
      <c r="N1558" s="54" t="s">
        <v>6522</v>
      </c>
    </row>
    <row r="1559" spans="1:14" s="51" customFormat="1" ht="16.5" customHeight="1" x14ac:dyDescent="0.25">
      <c r="A1559" s="51" t="s">
        <v>4616</v>
      </c>
      <c r="B1559" s="51" t="s">
        <v>4617</v>
      </c>
      <c r="C1559" s="51">
        <v>4540</v>
      </c>
      <c r="D1559" s="51" t="s">
        <v>4618</v>
      </c>
      <c r="E1559" s="52">
        <v>27666.67</v>
      </c>
      <c r="F1559" s="52">
        <v>22944799.431100003</v>
      </c>
      <c r="G1559" s="52">
        <v>23375224.055494722</v>
      </c>
      <c r="H1559" s="53">
        <v>-1.841371117439794E-2</v>
      </c>
      <c r="I1559" s="52">
        <v>-430424.62439471856</v>
      </c>
      <c r="J1559" s="52">
        <v>829.33000000000015</v>
      </c>
      <c r="K1559" s="52">
        <v>844.88751466998826</v>
      </c>
      <c r="L1559" s="52">
        <v>829.33</v>
      </c>
      <c r="M1559" s="51" t="s">
        <v>6521</v>
      </c>
      <c r="N1559" s="54" t="s">
        <v>6522</v>
      </c>
    </row>
    <row r="1560" spans="1:14" s="51" customFormat="1" ht="16.5" customHeight="1" x14ac:dyDescent="0.25">
      <c r="A1560" s="51" t="s">
        <v>4619</v>
      </c>
      <c r="B1560" s="51" t="s">
        <v>4620</v>
      </c>
      <c r="C1560" s="51">
        <v>4541</v>
      </c>
      <c r="D1560" s="51" t="s">
        <v>4621</v>
      </c>
      <c r="E1560" s="52">
        <v>120.44</v>
      </c>
      <c r="F1560" s="52">
        <v>343457.58099999995</v>
      </c>
      <c r="G1560" s="52">
        <v>349846.8734523562</v>
      </c>
      <c r="H1560" s="53">
        <v>-1.8263111484477457E-2</v>
      </c>
      <c r="I1560" s="52">
        <v>-6389.2924523562542</v>
      </c>
      <c r="J1560" s="52">
        <v>2851.6903105280635</v>
      </c>
      <c r="K1560" s="52">
        <v>2904.7398991394571</v>
      </c>
      <c r="L1560" s="52">
        <v>2839.64</v>
      </c>
      <c r="M1560" s="51" t="s">
        <v>6525</v>
      </c>
      <c r="N1560" s="54" t="s">
        <v>6526</v>
      </c>
    </row>
    <row r="1561" spans="1:14" s="51" customFormat="1" ht="16.5" customHeight="1" x14ac:dyDescent="0.25">
      <c r="A1561" s="51" t="s">
        <v>4622</v>
      </c>
      <c r="B1561" s="51" t="s">
        <v>4623</v>
      </c>
      <c r="C1561" s="51">
        <v>4545</v>
      </c>
      <c r="D1561" s="51" t="s">
        <v>4624</v>
      </c>
      <c r="E1561" s="52">
        <v>695.75</v>
      </c>
      <c r="F1561" s="52">
        <v>1129217.8875</v>
      </c>
      <c r="G1561" s="52">
        <v>1109152.8573692101</v>
      </c>
      <c r="H1561" s="53">
        <v>1.8090410169777638E-2</v>
      </c>
      <c r="I1561" s="52">
        <v>20065.030130789848</v>
      </c>
      <c r="J1561" s="52">
        <v>1623.0224757455983</v>
      </c>
      <c r="K1561" s="52">
        <v>1594.1830504767663</v>
      </c>
      <c r="L1561" s="52">
        <v>1617.97</v>
      </c>
      <c r="M1561" s="51" t="s">
        <v>6521</v>
      </c>
      <c r="N1561" s="54" t="s">
        <v>6522</v>
      </c>
    </row>
    <row r="1562" spans="1:14" s="51" customFormat="1" ht="16.5" customHeight="1" x14ac:dyDescent="0.25">
      <c r="A1562" s="51" t="s">
        <v>4625</v>
      </c>
      <c r="B1562" s="51" t="s">
        <v>4626</v>
      </c>
      <c r="C1562" s="51">
        <v>4549</v>
      </c>
      <c r="D1562" s="51" t="s">
        <v>4627</v>
      </c>
      <c r="E1562" s="52">
        <v>5211.43</v>
      </c>
      <c r="F1562" s="52">
        <v>30785803.208100002</v>
      </c>
      <c r="G1562" s="52">
        <v>30950295.072180022</v>
      </c>
      <c r="H1562" s="53">
        <v>-5.314710690040414E-3</v>
      </c>
      <c r="I1562" s="52">
        <v>-164491.8640800193</v>
      </c>
      <c r="J1562" s="52">
        <v>5907.3619348432194</v>
      </c>
      <c r="K1562" s="52">
        <v>5938.9256062501117</v>
      </c>
      <c r="L1562" s="52">
        <v>5906.97</v>
      </c>
      <c r="M1562" s="51" t="s">
        <v>6524</v>
      </c>
      <c r="N1562" s="54" t="s">
        <v>6522</v>
      </c>
    </row>
    <row r="1563" spans="1:14" s="51" customFormat="1" ht="16.5" customHeight="1" x14ac:dyDescent="0.25">
      <c r="A1563" s="51" t="s">
        <v>4628</v>
      </c>
      <c r="B1563" s="51" t="s">
        <v>4629</v>
      </c>
      <c r="C1563" s="51">
        <v>4550</v>
      </c>
      <c r="D1563" s="51" t="s">
        <v>4630</v>
      </c>
      <c r="E1563" s="52">
        <v>1773.65</v>
      </c>
      <c r="F1563" s="52">
        <v>12668098.364499999</v>
      </c>
      <c r="G1563" s="52">
        <v>12363347.404705193</v>
      </c>
      <c r="H1563" s="53">
        <v>2.4649550790656116E-2</v>
      </c>
      <c r="I1563" s="52">
        <v>304750.95979480632</v>
      </c>
      <c r="J1563" s="52">
        <v>7142.3890646407117</v>
      </c>
      <c r="K1563" s="52">
        <v>6970.5677020298208</v>
      </c>
      <c r="L1563" s="52">
        <v>7193.57</v>
      </c>
      <c r="M1563" s="51" t="s">
        <v>6521</v>
      </c>
      <c r="N1563" s="54" t="s">
        <v>6522</v>
      </c>
    </row>
    <row r="1564" spans="1:14" s="51" customFormat="1" ht="16.5" customHeight="1" x14ac:dyDescent="0.25">
      <c r="A1564" s="51" t="s">
        <v>4631</v>
      </c>
      <c r="B1564" s="51" t="s">
        <v>4632</v>
      </c>
      <c r="C1564" s="51">
        <v>4551</v>
      </c>
      <c r="D1564" s="51" t="s">
        <v>4633</v>
      </c>
      <c r="E1564" s="52">
        <v>600.44999999999993</v>
      </c>
      <c r="F1564" s="52">
        <v>5684181.5017000008</v>
      </c>
      <c r="G1564" s="52">
        <v>5153114.2655204283</v>
      </c>
      <c r="H1564" s="53">
        <v>0.10305753158491981</v>
      </c>
      <c r="I1564" s="52">
        <v>531067.23617957253</v>
      </c>
      <c r="J1564" s="52">
        <v>9466.5359342160064</v>
      </c>
      <c r="K1564" s="52">
        <v>8582.0872104595364</v>
      </c>
      <c r="L1564" s="52">
        <v>9725.11</v>
      </c>
      <c r="M1564" s="51" t="s">
        <v>6524</v>
      </c>
      <c r="N1564" s="54" t="s">
        <v>6527</v>
      </c>
    </row>
    <row r="1565" spans="1:14" s="51" customFormat="1" ht="16.5" customHeight="1" x14ac:dyDescent="0.25">
      <c r="A1565" s="51" t="s">
        <v>4634</v>
      </c>
      <c r="B1565" s="51" t="s">
        <v>4635</v>
      </c>
      <c r="C1565" s="51">
        <v>4552</v>
      </c>
      <c r="D1565" s="51" t="s">
        <v>4636</v>
      </c>
      <c r="E1565" s="52">
        <v>169.98000000000002</v>
      </c>
      <c r="F1565" s="52">
        <v>2923108.4999999995</v>
      </c>
      <c r="G1565" s="52">
        <v>2179537.1962455832</v>
      </c>
      <c r="H1565" s="53">
        <v>0.3411601807187663</v>
      </c>
      <c r="I1565" s="52">
        <v>743571.30375441629</v>
      </c>
      <c r="J1565" s="52">
        <v>17196.779032827388</v>
      </c>
      <c r="K1565" s="52">
        <v>12822.315544449835</v>
      </c>
      <c r="L1565" s="52">
        <v>15967.64</v>
      </c>
      <c r="M1565" s="51" t="s">
        <v>6525</v>
      </c>
      <c r="N1565" s="54" t="s">
        <v>6527</v>
      </c>
    </row>
    <row r="1566" spans="1:14" s="51" customFormat="1" ht="16.5" customHeight="1" x14ac:dyDescent="0.25">
      <c r="A1566" s="51" t="s">
        <v>4637</v>
      </c>
      <c r="B1566" s="51" t="s">
        <v>4638</v>
      </c>
      <c r="C1566" s="51">
        <v>4553</v>
      </c>
      <c r="D1566" s="51" t="s">
        <v>4639</v>
      </c>
      <c r="E1566" s="52">
        <v>944.37</v>
      </c>
      <c r="F1566" s="52">
        <v>3736598.2227000003</v>
      </c>
      <c r="G1566" s="52">
        <v>3940685.7733662114</v>
      </c>
      <c r="H1566" s="53">
        <v>-5.17898564878152E-2</v>
      </c>
      <c r="I1566" s="52">
        <v>-204087.55066621117</v>
      </c>
      <c r="J1566" s="52">
        <v>3956.7100000000005</v>
      </c>
      <c r="K1566" s="52">
        <v>4172.8197352374718</v>
      </c>
      <c r="L1566" s="52">
        <v>3956.71</v>
      </c>
      <c r="M1566" s="51" t="s">
        <v>6521</v>
      </c>
      <c r="N1566" s="54" t="s">
        <v>6522</v>
      </c>
    </row>
    <row r="1567" spans="1:14" s="51" customFormat="1" ht="16.5" customHeight="1" x14ac:dyDescent="0.25">
      <c r="A1567" s="51" t="s">
        <v>4640</v>
      </c>
      <c r="B1567" s="51" t="s">
        <v>4641</v>
      </c>
      <c r="C1567" s="51">
        <v>4554</v>
      </c>
      <c r="D1567" s="51" t="s">
        <v>4642</v>
      </c>
      <c r="E1567" s="52">
        <v>986.11999999999989</v>
      </c>
      <c r="F1567" s="52">
        <v>4891043.1100000003</v>
      </c>
      <c r="G1567" s="52">
        <v>4947938.8464813624</v>
      </c>
      <c r="H1567" s="53">
        <v>-1.149887624860646E-2</v>
      </c>
      <c r="I1567" s="52">
        <v>-56895.736481362022</v>
      </c>
      <c r="J1567" s="52">
        <v>4959.886332292217</v>
      </c>
      <c r="K1567" s="52">
        <v>5017.5828970930143</v>
      </c>
      <c r="L1567" s="52">
        <v>4959.43</v>
      </c>
      <c r="M1567" s="51" t="s">
        <v>6524</v>
      </c>
      <c r="N1567" s="54" t="s">
        <v>6522</v>
      </c>
    </row>
    <row r="1568" spans="1:14" s="51" customFormat="1" ht="16.5" customHeight="1" x14ac:dyDescent="0.25">
      <c r="A1568" s="51" t="s">
        <v>4643</v>
      </c>
      <c r="B1568" s="51" t="s">
        <v>4644</v>
      </c>
      <c r="C1568" s="51">
        <v>4555</v>
      </c>
      <c r="D1568" s="51" t="s">
        <v>4645</v>
      </c>
      <c r="E1568" s="52">
        <v>414.57</v>
      </c>
      <c r="F1568" s="52">
        <v>2707211.0087000006</v>
      </c>
      <c r="G1568" s="52">
        <v>2688164.7805928453</v>
      </c>
      <c r="H1568" s="53">
        <v>7.0852159974192919E-3</v>
      </c>
      <c r="I1568" s="52">
        <v>19046.228107155301</v>
      </c>
      <c r="J1568" s="52">
        <v>6530.1662172853812</v>
      </c>
      <c r="K1568" s="52">
        <v>6484.2240890388721</v>
      </c>
      <c r="L1568" s="52">
        <v>6562.6</v>
      </c>
      <c r="M1568" s="51" t="s">
        <v>6524</v>
      </c>
      <c r="N1568" s="54" t="s">
        <v>6522</v>
      </c>
    </row>
    <row r="1569" spans="1:14" s="51" customFormat="1" ht="16.5" customHeight="1" x14ac:dyDescent="0.25">
      <c r="A1569" s="51" t="s">
        <v>4649</v>
      </c>
      <c r="B1569" s="51" t="s">
        <v>4650</v>
      </c>
      <c r="C1569" s="51">
        <v>4563</v>
      </c>
      <c r="D1569" s="51" t="s">
        <v>4651</v>
      </c>
      <c r="E1569" s="52">
        <v>1118.71</v>
      </c>
      <c r="F1569" s="52">
        <v>576202.77259999991</v>
      </c>
      <c r="G1569" s="52">
        <v>607623.00454556826</v>
      </c>
      <c r="H1569" s="53">
        <v>-5.1710076331074828E-2</v>
      </c>
      <c r="I1569" s="52">
        <v>-31420.231945568346</v>
      </c>
      <c r="J1569" s="52">
        <v>515.05999999999995</v>
      </c>
      <c r="K1569" s="52">
        <v>543.14612772351029</v>
      </c>
      <c r="L1569" s="52">
        <v>515.05999999999995</v>
      </c>
      <c r="M1569" s="51" t="s">
        <v>6524</v>
      </c>
      <c r="N1569" s="54" t="s">
        <v>6522</v>
      </c>
    </row>
    <row r="1570" spans="1:14" s="51" customFormat="1" ht="16.5" customHeight="1" x14ac:dyDescent="0.25">
      <c r="A1570" s="51" t="s">
        <v>4652</v>
      </c>
      <c r="B1570" s="51" t="s">
        <v>4653</v>
      </c>
      <c r="C1570" s="51">
        <v>4757</v>
      </c>
      <c r="D1570" s="51" t="s">
        <v>4654</v>
      </c>
      <c r="E1570" s="52">
        <v>345.11999999999995</v>
      </c>
      <c r="F1570" s="52">
        <v>244072.31520000004</v>
      </c>
      <c r="G1570" s="52">
        <v>308940.97624223516</v>
      </c>
      <c r="H1570" s="53">
        <v>-0.20997104958771395</v>
      </c>
      <c r="I1570" s="52">
        <v>-64868.661042235122</v>
      </c>
      <c r="J1570" s="52">
        <v>707.21000000000026</v>
      </c>
      <c r="K1570" s="52">
        <v>895.16972717383874</v>
      </c>
      <c r="L1570" s="52">
        <v>707.21</v>
      </c>
      <c r="M1570" s="51" t="s">
        <v>6525</v>
      </c>
      <c r="N1570" s="54" t="s">
        <v>6528</v>
      </c>
    </row>
    <row r="1571" spans="1:14" s="51" customFormat="1" ht="16.5" customHeight="1" x14ac:dyDescent="0.25">
      <c r="A1571" s="51" t="s">
        <v>4655</v>
      </c>
      <c r="B1571" s="51" t="s">
        <v>4656</v>
      </c>
      <c r="C1571" s="51">
        <v>4758</v>
      </c>
      <c r="D1571" s="51" t="s">
        <v>4657</v>
      </c>
      <c r="E1571" s="52">
        <v>218.81</v>
      </c>
      <c r="F1571" s="52">
        <v>111061.39170000001</v>
      </c>
      <c r="G1571" s="52">
        <v>134111.42710110333</v>
      </c>
      <c r="H1571" s="53">
        <v>-0.17187226994256399</v>
      </c>
      <c r="I1571" s="52">
        <v>-23050.03540110332</v>
      </c>
      <c r="J1571" s="52">
        <v>507.57000000000005</v>
      </c>
      <c r="K1571" s="52">
        <v>612.91269640831467</v>
      </c>
      <c r="L1571" s="52">
        <v>507.57</v>
      </c>
      <c r="M1571" s="51" t="s">
        <v>6524</v>
      </c>
      <c r="N1571" s="54" t="s">
        <v>6522</v>
      </c>
    </row>
    <row r="1572" spans="1:14" s="51" customFormat="1" ht="16.5" customHeight="1" x14ac:dyDescent="0.25">
      <c r="A1572" s="51" t="s">
        <v>4658</v>
      </c>
      <c r="B1572" s="51" t="s">
        <v>4659</v>
      </c>
      <c r="C1572" s="51">
        <v>4759</v>
      </c>
      <c r="D1572" s="51" t="s">
        <v>4660</v>
      </c>
      <c r="E1572" s="52">
        <v>4322.68</v>
      </c>
      <c r="F1572" s="52">
        <v>2841081.43</v>
      </c>
      <c r="G1572" s="52">
        <v>3448073.7988758967</v>
      </c>
      <c r="H1572" s="53">
        <v>-0.1760381025121277</v>
      </c>
      <c r="I1572" s="52">
        <v>-606992.36887589656</v>
      </c>
      <c r="J1572" s="52">
        <v>657.25</v>
      </c>
      <c r="K1572" s="52">
        <v>797.67038015210392</v>
      </c>
      <c r="L1572" s="52">
        <v>657.25</v>
      </c>
      <c r="M1572" s="51" t="s">
        <v>6523</v>
      </c>
      <c r="N1572" s="54" t="s">
        <v>6528</v>
      </c>
    </row>
    <row r="1573" spans="1:14" s="51" customFormat="1" ht="16.5" customHeight="1" x14ac:dyDescent="0.25">
      <c r="A1573" s="51" t="s">
        <v>4661</v>
      </c>
      <c r="B1573" s="51" t="s">
        <v>4662</v>
      </c>
      <c r="C1573" s="51">
        <v>4760</v>
      </c>
      <c r="D1573" s="51" t="s">
        <v>4663</v>
      </c>
      <c r="E1573" s="52">
        <v>749.24999999999989</v>
      </c>
      <c r="F1573" s="52">
        <v>1406170.8195</v>
      </c>
      <c r="G1573" s="52">
        <v>1392333.6587589832</v>
      </c>
      <c r="H1573" s="53">
        <v>9.938106899857635E-3</v>
      </c>
      <c r="I1573" s="52">
        <v>13837.160741016734</v>
      </c>
      <c r="J1573" s="52">
        <v>1876.7711971971974</v>
      </c>
      <c r="K1573" s="52">
        <v>1858.3031815268382</v>
      </c>
      <c r="L1573" s="52">
        <v>1859.75</v>
      </c>
      <c r="M1573" s="51" t="s">
        <v>6523</v>
      </c>
      <c r="N1573" s="54" t="s">
        <v>6526</v>
      </c>
    </row>
    <row r="1574" spans="1:14" s="51" customFormat="1" ht="16.5" customHeight="1" x14ac:dyDescent="0.25">
      <c r="A1574" s="51" t="s">
        <v>4664</v>
      </c>
      <c r="B1574" s="51" t="s">
        <v>4665</v>
      </c>
      <c r="C1574" s="51">
        <v>4761</v>
      </c>
      <c r="D1574" s="51" t="s">
        <v>4666</v>
      </c>
      <c r="E1574" s="52">
        <v>753.13000000000011</v>
      </c>
      <c r="F1574" s="52">
        <v>3051541.0101000001</v>
      </c>
      <c r="G1574" s="52">
        <v>2524828.489504572</v>
      </c>
      <c r="H1574" s="53">
        <v>0.20861318809769158</v>
      </c>
      <c r="I1574" s="52">
        <v>526712.52059542807</v>
      </c>
      <c r="J1574" s="52">
        <v>4051.811785614701</v>
      </c>
      <c r="K1574" s="52">
        <v>3352.44710674727</v>
      </c>
      <c r="L1574" s="52">
        <v>4038.96</v>
      </c>
      <c r="M1574" s="51" t="s">
        <v>6521</v>
      </c>
      <c r="N1574" s="54" t="s">
        <v>6522</v>
      </c>
    </row>
    <row r="1575" spans="1:14" s="51" customFormat="1" ht="16.5" customHeight="1" x14ac:dyDescent="0.25">
      <c r="A1575" s="51" t="s">
        <v>4667</v>
      </c>
      <c r="B1575" s="51" t="s">
        <v>4668</v>
      </c>
      <c r="C1575" s="51">
        <v>4762</v>
      </c>
      <c r="D1575" s="51" t="s">
        <v>4669</v>
      </c>
      <c r="E1575" s="52">
        <v>1027.33</v>
      </c>
      <c r="F1575" s="52">
        <v>5807851.7078999998</v>
      </c>
      <c r="G1575" s="52">
        <v>6345836.9554383894</v>
      </c>
      <c r="H1575" s="53">
        <v>-8.4777666258401996E-2</v>
      </c>
      <c r="I1575" s="52">
        <v>-537985.24753838964</v>
      </c>
      <c r="J1575" s="52">
        <v>5653.345768058949</v>
      </c>
      <c r="K1575" s="52">
        <v>6177.0190254722338</v>
      </c>
      <c r="L1575" s="52">
        <v>5896.65</v>
      </c>
      <c r="M1575" s="51" t="s">
        <v>6521</v>
      </c>
      <c r="N1575" s="54" t="s">
        <v>6522</v>
      </c>
    </row>
    <row r="1576" spans="1:14" s="51" customFormat="1" ht="16.5" customHeight="1" x14ac:dyDescent="0.25">
      <c r="A1576" s="51" t="s">
        <v>4670</v>
      </c>
      <c r="B1576" s="51" t="s">
        <v>4671</v>
      </c>
      <c r="C1576" s="51">
        <v>4763</v>
      </c>
      <c r="D1576" s="51" t="s">
        <v>4672</v>
      </c>
      <c r="E1576" s="52">
        <v>244.62</v>
      </c>
      <c r="F1576" s="52">
        <v>1667032.1801000002</v>
      </c>
      <c r="G1576" s="52">
        <v>2044784.6639621938</v>
      </c>
      <c r="H1576" s="53">
        <v>-0.18473949385468291</v>
      </c>
      <c r="I1576" s="52">
        <v>-377752.48386219353</v>
      </c>
      <c r="J1576" s="52">
        <v>6814.7828472733227</v>
      </c>
      <c r="K1576" s="52">
        <v>8359.0248710742944</v>
      </c>
      <c r="L1576" s="52">
        <v>6857.42</v>
      </c>
      <c r="M1576" s="51" t="s">
        <v>6524</v>
      </c>
      <c r="N1576" s="54" t="s">
        <v>6522</v>
      </c>
    </row>
    <row r="1577" spans="1:14" s="51" customFormat="1" ht="16.5" customHeight="1" x14ac:dyDescent="0.25">
      <c r="A1577" s="51" t="s">
        <v>4673</v>
      </c>
      <c r="B1577" s="51" t="s">
        <v>4674</v>
      </c>
      <c r="C1577" s="51">
        <v>4764</v>
      </c>
      <c r="D1577" s="51" t="s">
        <v>4675</v>
      </c>
      <c r="E1577" s="52">
        <v>1179.72</v>
      </c>
      <c r="F1577" s="52">
        <v>629805.31919999991</v>
      </c>
      <c r="G1577" s="52">
        <v>736205.67925887287</v>
      </c>
      <c r="H1577" s="53">
        <v>-0.14452531820453296</v>
      </c>
      <c r="I1577" s="52">
        <v>-106400.36005887296</v>
      </c>
      <c r="J1577" s="52">
        <v>533.8599999999999</v>
      </c>
      <c r="K1577" s="52">
        <v>624.05119796127292</v>
      </c>
      <c r="L1577" s="52">
        <v>533.86</v>
      </c>
      <c r="M1577" s="51" t="s">
        <v>6521</v>
      </c>
      <c r="N1577" s="54" t="s">
        <v>6522</v>
      </c>
    </row>
    <row r="1578" spans="1:14" s="51" customFormat="1" ht="16.5" customHeight="1" x14ac:dyDescent="0.25">
      <c r="A1578" s="51" t="s">
        <v>4676</v>
      </c>
      <c r="B1578" s="51" t="s">
        <v>4677</v>
      </c>
      <c r="C1578" s="51">
        <v>4765</v>
      </c>
      <c r="D1578" s="51" t="s">
        <v>4678</v>
      </c>
      <c r="E1578" s="52">
        <v>530.58000000000004</v>
      </c>
      <c r="F1578" s="52">
        <v>595824.13219999999</v>
      </c>
      <c r="G1578" s="52">
        <v>672562.40713867429</v>
      </c>
      <c r="H1578" s="53">
        <v>-0.11409837083393781</v>
      </c>
      <c r="I1578" s="52">
        <v>-76738.274938674294</v>
      </c>
      <c r="J1578" s="52">
        <v>1122.9675679445133</v>
      </c>
      <c r="K1578" s="52">
        <v>1267.5984905926989</v>
      </c>
      <c r="L1578" s="52">
        <v>1121.21</v>
      </c>
      <c r="M1578" s="51" t="s">
        <v>6521</v>
      </c>
      <c r="N1578" s="54" t="s">
        <v>6522</v>
      </c>
    </row>
    <row r="1579" spans="1:14" s="51" customFormat="1" ht="16.5" customHeight="1" x14ac:dyDescent="0.25">
      <c r="A1579" s="51" t="s">
        <v>4679</v>
      </c>
      <c r="B1579" s="51" t="s">
        <v>4680</v>
      </c>
      <c r="C1579" s="51">
        <v>4766</v>
      </c>
      <c r="D1579" s="51" t="s">
        <v>4681</v>
      </c>
      <c r="E1579" s="52">
        <v>618.13999999999987</v>
      </c>
      <c r="F1579" s="52">
        <v>1369099.2178</v>
      </c>
      <c r="G1579" s="52">
        <v>1319043.1728985098</v>
      </c>
      <c r="H1579" s="53">
        <v>3.7948754013483299E-2</v>
      </c>
      <c r="I1579" s="52">
        <v>50056.044901490211</v>
      </c>
      <c r="J1579" s="52">
        <v>2214.8691522955969</v>
      </c>
      <c r="K1579" s="52">
        <v>2133.8906605275665</v>
      </c>
      <c r="L1579" s="52">
        <v>2207.27</v>
      </c>
      <c r="M1579" s="51" t="s">
        <v>6521</v>
      </c>
      <c r="N1579" s="54" t="s">
        <v>6522</v>
      </c>
    </row>
    <row r="1580" spans="1:14" s="51" customFormat="1" ht="16.5" customHeight="1" x14ac:dyDescent="0.25">
      <c r="A1580" s="51" t="s">
        <v>4682</v>
      </c>
      <c r="B1580" s="51" t="s">
        <v>4683</v>
      </c>
      <c r="C1580" s="51">
        <v>4767</v>
      </c>
      <c r="D1580" s="51" t="s">
        <v>4684</v>
      </c>
      <c r="E1580" s="52">
        <v>397.19</v>
      </c>
      <c r="F1580" s="52">
        <v>1443456.0417000002</v>
      </c>
      <c r="G1580" s="52">
        <v>1282101.9142285273</v>
      </c>
      <c r="H1580" s="53">
        <v>0.1258512491720003</v>
      </c>
      <c r="I1580" s="52">
        <v>161354.12747147284</v>
      </c>
      <c r="J1580" s="52">
        <v>3634.1701495505936</v>
      </c>
      <c r="K1580" s="52">
        <v>3227.9310008523057</v>
      </c>
      <c r="L1580" s="52">
        <v>3631.43</v>
      </c>
      <c r="M1580" s="51" t="s">
        <v>6524</v>
      </c>
      <c r="N1580" s="54" t="s">
        <v>6522</v>
      </c>
    </row>
    <row r="1581" spans="1:14" s="51" customFormat="1" ht="16.5" customHeight="1" x14ac:dyDescent="0.25">
      <c r="A1581" s="51" t="s">
        <v>4724</v>
      </c>
      <c r="B1581" s="51" t="s">
        <v>4725</v>
      </c>
      <c r="C1581" s="51">
        <v>4785</v>
      </c>
      <c r="D1581" s="51" t="s">
        <v>4726</v>
      </c>
      <c r="E1581" s="52">
        <v>1014.2499999999999</v>
      </c>
      <c r="F1581" s="52">
        <v>462416.86000000004</v>
      </c>
      <c r="G1581" s="52">
        <v>481969.53249831864</v>
      </c>
      <c r="H1581" s="53">
        <v>-4.0568274921790382E-2</v>
      </c>
      <c r="I1581" s="52">
        <v>-19552.6724983186</v>
      </c>
      <c r="J1581" s="52">
        <v>455.92000000000007</v>
      </c>
      <c r="K1581" s="52">
        <v>475.19796154628415</v>
      </c>
      <c r="L1581" s="52">
        <v>455.92</v>
      </c>
      <c r="M1581" s="51" t="s">
        <v>6521</v>
      </c>
      <c r="N1581" s="54" t="s">
        <v>6522</v>
      </c>
    </row>
    <row r="1582" spans="1:14" s="51" customFormat="1" ht="16.5" customHeight="1" x14ac:dyDescent="0.25">
      <c r="A1582" s="51" t="s">
        <v>4685</v>
      </c>
      <c r="B1582" s="51" t="s">
        <v>4686</v>
      </c>
      <c r="C1582" s="51">
        <v>4769</v>
      </c>
      <c r="D1582" s="51" t="s">
        <v>4687</v>
      </c>
      <c r="E1582" s="52">
        <v>1896.39</v>
      </c>
      <c r="F1582" s="52">
        <v>2498320.8266999996</v>
      </c>
      <c r="G1582" s="52">
        <v>4056652.2585022529</v>
      </c>
      <c r="H1582" s="53">
        <v>-0.38414222676744814</v>
      </c>
      <c r="I1582" s="52">
        <v>-1558331.4318022532</v>
      </c>
      <c r="J1582" s="52">
        <v>1317.4087749355351</v>
      </c>
      <c r="K1582" s="52">
        <v>2139.1445106240026</v>
      </c>
      <c r="L1582" s="52">
        <v>1308.28</v>
      </c>
      <c r="M1582" s="51" t="s">
        <v>6521</v>
      </c>
      <c r="N1582" s="54" t="s">
        <v>6526</v>
      </c>
    </row>
    <row r="1583" spans="1:14" s="51" customFormat="1" ht="16.5" customHeight="1" x14ac:dyDescent="0.25">
      <c r="A1583" s="51" t="s">
        <v>4688</v>
      </c>
      <c r="B1583" s="51" t="s">
        <v>4689</v>
      </c>
      <c r="C1583" s="51">
        <v>4770</v>
      </c>
      <c r="D1583" s="51" t="s">
        <v>4690</v>
      </c>
      <c r="E1583" s="52">
        <v>282.27999999999997</v>
      </c>
      <c r="F1583" s="52">
        <v>786207.14760000003</v>
      </c>
      <c r="G1583" s="52">
        <v>729086.75751556212</v>
      </c>
      <c r="H1583" s="53">
        <v>7.8345120790674461E-2</v>
      </c>
      <c r="I1583" s="52">
        <v>57120.39008443791</v>
      </c>
      <c r="J1583" s="52">
        <v>2785.2031585659633</v>
      </c>
      <c r="K1583" s="52">
        <v>2582.8495023223827</v>
      </c>
      <c r="L1583" s="52">
        <v>2758.77</v>
      </c>
      <c r="M1583" s="51" t="s">
        <v>6524</v>
      </c>
      <c r="N1583" s="54" t="s">
        <v>6527</v>
      </c>
    </row>
    <row r="1584" spans="1:14" s="51" customFormat="1" ht="16.5" customHeight="1" x14ac:dyDescent="0.25">
      <c r="A1584" s="51" t="s">
        <v>4727</v>
      </c>
      <c r="B1584" s="51" t="s">
        <v>4728</v>
      </c>
      <c r="C1584" s="51">
        <v>4786</v>
      </c>
      <c r="D1584" s="51" t="s">
        <v>4729</v>
      </c>
      <c r="E1584" s="52">
        <v>2982.09</v>
      </c>
      <c r="F1584" s="52">
        <v>2614666.6910999999</v>
      </c>
      <c r="G1584" s="52">
        <v>3464911.0165544474</v>
      </c>
      <c r="H1584" s="53">
        <v>-0.24538705940562411</v>
      </c>
      <c r="I1584" s="52">
        <v>-850244.32545444742</v>
      </c>
      <c r="J1584" s="52">
        <v>876.79</v>
      </c>
      <c r="K1584" s="52">
        <v>1161.9069231828842</v>
      </c>
      <c r="L1584" s="52">
        <v>876.79</v>
      </c>
      <c r="M1584" s="51" t="s">
        <v>6525</v>
      </c>
      <c r="N1584" s="54" t="s">
        <v>6522</v>
      </c>
    </row>
    <row r="1585" spans="1:14" s="51" customFormat="1" ht="16.5" customHeight="1" x14ac:dyDescent="0.25">
      <c r="A1585" s="51" t="s">
        <v>4691</v>
      </c>
      <c r="B1585" s="51" t="s">
        <v>4692</v>
      </c>
      <c r="C1585" s="51">
        <v>4773</v>
      </c>
      <c r="D1585" s="51" t="s">
        <v>4693</v>
      </c>
      <c r="E1585" s="52">
        <v>5348.2000000000007</v>
      </c>
      <c r="F1585" s="52">
        <v>7170511.6762999995</v>
      </c>
      <c r="G1585" s="52">
        <v>8204347.048564312</v>
      </c>
      <c r="H1585" s="53">
        <v>-0.12601068264722226</v>
      </c>
      <c r="I1585" s="52">
        <v>-1033835.3722643126</v>
      </c>
      <c r="J1585" s="52">
        <v>1340.7336442728392</v>
      </c>
      <c r="K1585" s="52">
        <v>1534.0389380659494</v>
      </c>
      <c r="L1585" s="52">
        <v>1336.07</v>
      </c>
      <c r="M1585" s="51" t="s">
        <v>6521</v>
      </c>
      <c r="N1585" s="54" t="s">
        <v>6522</v>
      </c>
    </row>
    <row r="1586" spans="1:14" s="51" customFormat="1" ht="16.5" customHeight="1" x14ac:dyDescent="0.25">
      <c r="A1586" s="51" t="s">
        <v>4694</v>
      </c>
      <c r="B1586" s="51" t="s">
        <v>4695</v>
      </c>
      <c r="C1586" s="51">
        <v>4774</v>
      </c>
      <c r="D1586" s="51" t="s">
        <v>4696</v>
      </c>
      <c r="E1586" s="52">
        <v>5599.78</v>
      </c>
      <c r="F1586" s="52">
        <v>13975171.4428</v>
      </c>
      <c r="G1586" s="52">
        <v>13294905.565510731</v>
      </c>
      <c r="H1586" s="53">
        <v>5.1167409496611693E-2</v>
      </c>
      <c r="I1586" s="52">
        <v>680265.87728926912</v>
      </c>
      <c r="J1586" s="52">
        <v>2495.6643730289406</v>
      </c>
      <c r="K1586" s="52">
        <v>2374.1835510521364</v>
      </c>
      <c r="L1586" s="52">
        <v>2486.13</v>
      </c>
      <c r="M1586" s="51" t="s">
        <v>6521</v>
      </c>
      <c r="N1586" s="54" t="s">
        <v>6522</v>
      </c>
    </row>
    <row r="1587" spans="1:14" s="51" customFormat="1" ht="16.5" customHeight="1" x14ac:dyDescent="0.25">
      <c r="A1587" s="51" t="s">
        <v>4697</v>
      </c>
      <c r="B1587" s="51" t="s">
        <v>4698</v>
      </c>
      <c r="C1587" s="51">
        <v>4775</v>
      </c>
      <c r="D1587" s="51" t="s">
        <v>4699</v>
      </c>
      <c r="E1587" s="52">
        <v>5005.2199999999993</v>
      </c>
      <c r="F1587" s="52">
        <v>18715508.396300003</v>
      </c>
      <c r="G1587" s="52">
        <v>17900861.27681293</v>
      </c>
      <c r="H1587" s="53">
        <v>4.5508822558291584E-2</v>
      </c>
      <c r="I1587" s="52">
        <v>814647.11948707327</v>
      </c>
      <c r="J1587" s="52">
        <v>3739.1979565933175</v>
      </c>
      <c r="K1587" s="52">
        <v>3576.4384536170101</v>
      </c>
      <c r="L1587" s="52">
        <v>3710.74</v>
      </c>
      <c r="M1587" s="51" t="s">
        <v>6521</v>
      </c>
      <c r="N1587" s="54" t="s">
        <v>6522</v>
      </c>
    </row>
    <row r="1588" spans="1:14" s="51" customFormat="1" ht="16.5" customHeight="1" x14ac:dyDescent="0.25">
      <c r="A1588" s="51" t="s">
        <v>4700</v>
      </c>
      <c r="B1588" s="51" t="s">
        <v>4701</v>
      </c>
      <c r="C1588" s="51">
        <v>4776</v>
      </c>
      <c r="D1588" s="51" t="s">
        <v>4702</v>
      </c>
      <c r="E1588" s="52">
        <v>4920.4000000000005</v>
      </c>
      <c r="F1588" s="52">
        <v>25018032.510999996</v>
      </c>
      <c r="G1588" s="52">
        <v>26140727.587078728</v>
      </c>
      <c r="H1588" s="53">
        <v>-4.2948118882263908E-2</v>
      </c>
      <c r="I1588" s="52">
        <v>-1122695.0760787316</v>
      </c>
      <c r="J1588" s="52">
        <v>5084.5525792618473</v>
      </c>
      <c r="K1588" s="52">
        <v>5312.7240848465017</v>
      </c>
      <c r="L1588" s="52">
        <v>4980.74</v>
      </c>
      <c r="M1588" s="51" t="s">
        <v>6521</v>
      </c>
      <c r="N1588" s="54" t="s">
        <v>6522</v>
      </c>
    </row>
    <row r="1589" spans="1:14" s="51" customFormat="1" ht="16.5" customHeight="1" x14ac:dyDescent="0.25">
      <c r="A1589" s="51" t="s">
        <v>4703</v>
      </c>
      <c r="B1589" s="51" t="s">
        <v>4704</v>
      </c>
      <c r="C1589" s="51">
        <v>4777</v>
      </c>
      <c r="D1589" s="51" t="s">
        <v>4705</v>
      </c>
      <c r="E1589" s="52">
        <v>3718.32</v>
      </c>
      <c r="F1589" s="52">
        <v>1928246.3856000004</v>
      </c>
      <c r="G1589" s="52">
        <v>2233698.3990913578</v>
      </c>
      <c r="H1589" s="53">
        <v>-0.13674720526979456</v>
      </c>
      <c r="I1589" s="52">
        <v>-305452.01349135744</v>
      </c>
      <c r="J1589" s="52">
        <v>518.58000000000004</v>
      </c>
      <c r="K1589" s="52">
        <v>600.72785534632783</v>
      </c>
      <c r="L1589" s="52">
        <v>518.58000000000004</v>
      </c>
      <c r="M1589" s="51" t="s">
        <v>6521</v>
      </c>
      <c r="N1589" s="54" t="s">
        <v>6522</v>
      </c>
    </row>
    <row r="1590" spans="1:14" s="51" customFormat="1" ht="16.5" customHeight="1" x14ac:dyDescent="0.25">
      <c r="A1590" s="51" t="s">
        <v>4706</v>
      </c>
      <c r="B1590" s="51" t="s">
        <v>4707</v>
      </c>
      <c r="C1590" s="51">
        <v>4778</v>
      </c>
      <c r="D1590" s="51" t="s">
        <v>4708</v>
      </c>
      <c r="E1590" s="52">
        <v>802.56</v>
      </c>
      <c r="F1590" s="52">
        <v>643326.60710000002</v>
      </c>
      <c r="G1590" s="52">
        <v>826237.32875804696</v>
      </c>
      <c r="H1590" s="53">
        <v>-0.22137794467963334</v>
      </c>
      <c r="I1590" s="52">
        <v>-182910.72165804694</v>
      </c>
      <c r="J1590" s="52">
        <v>801.59316076056632</v>
      </c>
      <c r="K1590" s="52">
        <v>1029.5022537356049</v>
      </c>
      <c r="L1590" s="52">
        <v>791.97</v>
      </c>
      <c r="M1590" s="51" t="s">
        <v>6521</v>
      </c>
      <c r="N1590" s="54" t="s">
        <v>6522</v>
      </c>
    </row>
    <row r="1591" spans="1:14" s="51" customFormat="1" ht="16.5" customHeight="1" x14ac:dyDescent="0.25">
      <c r="A1591" s="51" t="s">
        <v>4709</v>
      </c>
      <c r="B1591" s="51" t="s">
        <v>4710</v>
      </c>
      <c r="C1591" s="51">
        <v>4779</v>
      </c>
      <c r="D1591" s="51" t="s">
        <v>4711</v>
      </c>
      <c r="E1591" s="52">
        <v>183.00000000000003</v>
      </c>
      <c r="F1591" s="52">
        <v>448091.71000000008</v>
      </c>
      <c r="G1591" s="52">
        <v>468043.35428572173</v>
      </c>
      <c r="H1591" s="53">
        <v>-4.2627769635079527E-2</v>
      </c>
      <c r="I1591" s="52">
        <v>-19951.644285721646</v>
      </c>
      <c r="J1591" s="52">
        <v>2448.5885792349727</v>
      </c>
      <c r="K1591" s="52">
        <v>2557.6139578454736</v>
      </c>
      <c r="L1591" s="52">
        <v>2444.0700000000002</v>
      </c>
      <c r="M1591" s="51" t="s">
        <v>6525</v>
      </c>
      <c r="N1591" s="54" t="s">
        <v>6526</v>
      </c>
    </row>
    <row r="1592" spans="1:14" s="51" customFormat="1" ht="16.5" customHeight="1" x14ac:dyDescent="0.25">
      <c r="A1592" s="51" t="s">
        <v>4712</v>
      </c>
      <c r="B1592" s="51" t="s">
        <v>4713</v>
      </c>
      <c r="C1592" s="51">
        <v>4780</v>
      </c>
      <c r="D1592" s="51" t="s">
        <v>4714</v>
      </c>
      <c r="E1592" s="52">
        <v>245.12</v>
      </c>
      <c r="F1592" s="52">
        <v>838498.15839999996</v>
      </c>
      <c r="G1592" s="52">
        <v>996903.81585255917</v>
      </c>
      <c r="H1592" s="53">
        <v>-0.15889763378735744</v>
      </c>
      <c r="I1592" s="52">
        <v>-158405.65745255922</v>
      </c>
      <c r="J1592" s="52">
        <v>3420.7659856396863</v>
      </c>
      <c r="K1592" s="52">
        <v>4067.0031651948398</v>
      </c>
      <c r="L1592" s="52">
        <v>3353.58</v>
      </c>
      <c r="M1592" s="51" t="s">
        <v>6524</v>
      </c>
      <c r="N1592" s="54" t="s">
        <v>6526</v>
      </c>
    </row>
    <row r="1593" spans="1:14" s="51" customFormat="1" ht="16.5" customHeight="1" x14ac:dyDescent="0.25">
      <c r="A1593" s="51" t="s">
        <v>4715</v>
      </c>
      <c r="B1593" s="51" t="s">
        <v>4716</v>
      </c>
      <c r="C1593" s="51">
        <v>4782</v>
      </c>
      <c r="D1593" s="51" t="s">
        <v>4717</v>
      </c>
      <c r="E1593" s="52">
        <v>611.91000000000008</v>
      </c>
      <c r="F1593" s="52">
        <v>286086.28230000002</v>
      </c>
      <c r="G1593" s="52">
        <v>318786.28005668736</v>
      </c>
      <c r="H1593" s="53">
        <v>-0.10257655301499347</v>
      </c>
      <c r="I1593" s="52">
        <v>-32699.997756687342</v>
      </c>
      <c r="J1593" s="52">
        <v>467.53</v>
      </c>
      <c r="K1593" s="52">
        <v>520.96922759341624</v>
      </c>
      <c r="L1593" s="52">
        <v>467.53</v>
      </c>
      <c r="M1593" s="51" t="s">
        <v>6523</v>
      </c>
      <c r="N1593" s="54" t="s">
        <v>6522</v>
      </c>
    </row>
    <row r="1594" spans="1:14" s="51" customFormat="1" ht="16.5" customHeight="1" x14ac:dyDescent="0.25">
      <c r="A1594" s="51" t="s">
        <v>4718</v>
      </c>
      <c r="B1594" s="51" t="s">
        <v>4719</v>
      </c>
      <c r="C1594" s="51">
        <v>4783</v>
      </c>
      <c r="D1594" s="51" t="s">
        <v>4720</v>
      </c>
      <c r="E1594" s="52">
        <v>925.28</v>
      </c>
      <c r="F1594" s="52">
        <v>619715.53279999981</v>
      </c>
      <c r="G1594" s="52">
        <v>588250.59344629769</v>
      </c>
      <c r="H1594" s="53">
        <v>5.3489005713301729E-2</v>
      </c>
      <c r="I1594" s="52">
        <v>31464.939353702124</v>
      </c>
      <c r="J1594" s="52">
        <v>669.75999999999976</v>
      </c>
      <c r="K1594" s="52">
        <v>635.75414301216676</v>
      </c>
      <c r="L1594" s="52">
        <v>669.76</v>
      </c>
      <c r="M1594" s="51" t="s">
        <v>6524</v>
      </c>
      <c r="N1594" s="54" t="s">
        <v>6528</v>
      </c>
    </row>
    <row r="1595" spans="1:14" s="51" customFormat="1" ht="16.5" customHeight="1" x14ac:dyDescent="0.25">
      <c r="A1595" s="51" t="s">
        <v>4721</v>
      </c>
      <c r="B1595" s="51" t="s">
        <v>4722</v>
      </c>
      <c r="C1595" s="51">
        <v>4784</v>
      </c>
      <c r="D1595" s="51" t="s">
        <v>4723</v>
      </c>
      <c r="E1595" s="52">
        <v>343.79</v>
      </c>
      <c r="F1595" s="52">
        <v>244610.02290000001</v>
      </c>
      <c r="G1595" s="52">
        <v>178705.99397990701</v>
      </c>
      <c r="H1595" s="53">
        <v>0.36878465826671136</v>
      </c>
      <c r="I1595" s="52">
        <v>65904.028920092998</v>
      </c>
      <c r="J1595" s="52">
        <v>711.51</v>
      </c>
      <c r="K1595" s="52">
        <v>519.81149533118185</v>
      </c>
      <c r="L1595" s="52">
        <v>711.51</v>
      </c>
      <c r="M1595" s="51" t="s">
        <v>6524</v>
      </c>
      <c r="N1595" s="54" t="s">
        <v>6526</v>
      </c>
    </row>
    <row r="1596" spans="1:14" s="51" customFormat="1" ht="16.5" customHeight="1" x14ac:dyDescent="0.25">
      <c r="A1596" s="51" t="s">
        <v>4733</v>
      </c>
      <c r="B1596" s="51" t="s">
        <v>4734</v>
      </c>
      <c r="C1596" s="51">
        <v>4922</v>
      </c>
      <c r="D1596" s="51" t="s">
        <v>4735</v>
      </c>
      <c r="E1596" s="52">
        <v>19238.489999999998</v>
      </c>
      <c r="F1596" s="52">
        <v>55648669.337400012</v>
      </c>
      <c r="G1596" s="52">
        <v>69408976.861042753</v>
      </c>
      <c r="H1596" s="53">
        <v>-0.19824968103464446</v>
      </c>
      <c r="I1596" s="52">
        <v>-13760307.523642741</v>
      </c>
      <c r="J1596" s="52">
        <v>2892.5694967432482</v>
      </c>
      <c r="K1596" s="52">
        <v>3607.8183298711469</v>
      </c>
      <c r="L1596" s="52">
        <v>2891.76</v>
      </c>
      <c r="M1596" s="51" t="s">
        <v>6523</v>
      </c>
      <c r="N1596" s="54" t="s">
        <v>6522</v>
      </c>
    </row>
    <row r="1597" spans="1:14" s="51" customFormat="1" ht="16.5" customHeight="1" x14ac:dyDescent="0.25">
      <c r="A1597" s="51" t="s">
        <v>4736</v>
      </c>
      <c r="B1597" s="51" t="s">
        <v>4737</v>
      </c>
      <c r="C1597" s="51">
        <v>4923</v>
      </c>
      <c r="D1597" s="51" t="s">
        <v>4738</v>
      </c>
      <c r="E1597" s="52">
        <v>3072.14</v>
      </c>
      <c r="F1597" s="52">
        <v>12719757.870399999</v>
      </c>
      <c r="G1597" s="52">
        <v>14037608.668686025</v>
      </c>
      <c r="H1597" s="53">
        <v>-9.3880006872237631E-2</v>
      </c>
      <c r="I1597" s="52">
        <v>-1317850.7982860263</v>
      </c>
      <c r="J1597" s="52">
        <v>4140.3574936038067</v>
      </c>
      <c r="K1597" s="52">
        <v>4569.3258343324278</v>
      </c>
      <c r="L1597" s="52">
        <v>4138.4799999999996</v>
      </c>
      <c r="M1597" s="51" t="s">
        <v>6523</v>
      </c>
      <c r="N1597" s="54" t="s">
        <v>6522</v>
      </c>
    </row>
    <row r="1598" spans="1:14" s="51" customFormat="1" ht="16.5" customHeight="1" x14ac:dyDescent="0.25">
      <c r="A1598" s="51" t="s">
        <v>4739</v>
      </c>
      <c r="B1598" s="51" t="s">
        <v>4740</v>
      </c>
      <c r="C1598" s="51">
        <v>4924</v>
      </c>
      <c r="D1598" s="51" t="s">
        <v>4741</v>
      </c>
      <c r="E1598" s="52">
        <v>725.51</v>
      </c>
      <c r="F1598" s="52">
        <v>4188322.6686999993</v>
      </c>
      <c r="G1598" s="52">
        <v>4604759.419541901</v>
      </c>
      <c r="H1598" s="53">
        <v>-9.0436158092126906E-2</v>
      </c>
      <c r="I1598" s="52">
        <v>-416436.75084190164</v>
      </c>
      <c r="J1598" s="52">
        <v>5772.9358226626782</v>
      </c>
      <c r="K1598" s="52">
        <v>6346.927567561992</v>
      </c>
      <c r="L1598" s="52">
        <v>5758.54</v>
      </c>
      <c r="M1598" s="51" t="s">
        <v>6521</v>
      </c>
      <c r="N1598" s="54" t="s">
        <v>6526</v>
      </c>
    </row>
    <row r="1599" spans="1:14" s="51" customFormat="1" ht="16.5" customHeight="1" x14ac:dyDescent="0.25">
      <c r="A1599" s="51" t="s">
        <v>4742</v>
      </c>
      <c r="B1599" s="51" t="s">
        <v>4743</v>
      </c>
      <c r="C1599" s="51">
        <v>4926</v>
      </c>
      <c r="D1599" s="51" t="s">
        <v>4744</v>
      </c>
      <c r="E1599" s="52">
        <v>8956.4</v>
      </c>
      <c r="F1599" s="52">
        <v>25167872.099300001</v>
      </c>
      <c r="G1599" s="52">
        <v>33769038.355523676</v>
      </c>
      <c r="H1599" s="53">
        <v>-0.25470569122134223</v>
      </c>
      <c r="I1599" s="52">
        <v>-8601166.2562236749</v>
      </c>
      <c r="J1599" s="52">
        <v>2810.0433320642223</v>
      </c>
      <c r="K1599" s="52">
        <v>3770.3807730252865</v>
      </c>
      <c r="L1599" s="52">
        <v>2808.63</v>
      </c>
      <c r="M1599" s="51" t="s">
        <v>6524</v>
      </c>
      <c r="N1599" s="54" t="s">
        <v>6522</v>
      </c>
    </row>
    <row r="1600" spans="1:14" s="51" customFormat="1" ht="16.5" customHeight="1" x14ac:dyDescent="0.25">
      <c r="A1600" s="51" t="s">
        <v>4745</v>
      </c>
      <c r="B1600" s="51" t="s">
        <v>4746</v>
      </c>
      <c r="C1600" s="51">
        <v>4927</v>
      </c>
      <c r="D1600" s="51" t="s">
        <v>4747</v>
      </c>
      <c r="E1600" s="52">
        <v>1268.47</v>
      </c>
      <c r="F1600" s="52">
        <v>4378626.9905000003</v>
      </c>
      <c r="G1600" s="52">
        <v>5994663.8044679826</v>
      </c>
      <c r="H1600" s="53">
        <v>-0.26957922356938635</v>
      </c>
      <c r="I1600" s="52">
        <v>-1616036.8139679823</v>
      </c>
      <c r="J1600" s="52">
        <v>3451.8963716130456</v>
      </c>
      <c r="K1600" s="52">
        <v>4725.901128499675</v>
      </c>
      <c r="L1600" s="52">
        <v>3442.89</v>
      </c>
      <c r="M1600" s="51" t="s">
        <v>6523</v>
      </c>
      <c r="N1600" s="54" t="s">
        <v>6522</v>
      </c>
    </row>
    <row r="1601" spans="1:14" s="51" customFormat="1" ht="16.5" customHeight="1" x14ac:dyDescent="0.25">
      <c r="A1601" s="51" t="s">
        <v>4748</v>
      </c>
      <c r="B1601" s="51" t="s">
        <v>4749</v>
      </c>
      <c r="C1601" s="51">
        <v>4928</v>
      </c>
      <c r="D1601" s="51" t="s">
        <v>4750</v>
      </c>
      <c r="E1601" s="52">
        <v>196.03</v>
      </c>
      <c r="F1601" s="52">
        <v>870053.15809999988</v>
      </c>
      <c r="G1601" s="52">
        <v>1182285.1646155468</v>
      </c>
      <c r="H1601" s="53">
        <v>-0.26409196009583524</v>
      </c>
      <c r="I1601" s="52">
        <v>-312232.00651554693</v>
      </c>
      <c r="J1601" s="52">
        <v>4438.3673830536136</v>
      </c>
      <c r="K1601" s="52">
        <v>6031.1440321152213</v>
      </c>
      <c r="L1601" s="52">
        <v>4267.07</v>
      </c>
      <c r="M1601" s="51" t="s">
        <v>6525</v>
      </c>
      <c r="N1601" s="54" t="s">
        <v>6522</v>
      </c>
    </row>
    <row r="1602" spans="1:14" s="51" customFormat="1" ht="16.5" customHeight="1" x14ac:dyDescent="0.25">
      <c r="A1602" s="51" t="s">
        <v>4866</v>
      </c>
      <c r="B1602" s="51" t="s">
        <v>4867</v>
      </c>
      <c r="C1602" s="51">
        <v>4988</v>
      </c>
      <c r="D1602" s="51" t="s">
        <v>4868</v>
      </c>
      <c r="E1602" s="52">
        <v>564.65000000000009</v>
      </c>
      <c r="F1602" s="52">
        <v>1585892.9295000003</v>
      </c>
      <c r="G1602" s="52">
        <v>1239058.5534334807</v>
      </c>
      <c r="H1602" s="53">
        <v>0.27991766418578656</v>
      </c>
      <c r="I1602" s="52">
        <v>346834.37606651965</v>
      </c>
      <c r="J1602" s="52">
        <v>2808.63</v>
      </c>
      <c r="K1602" s="52">
        <v>2194.3833408898972</v>
      </c>
      <c r="L1602" s="52">
        <v>2808.63</v>
      </c>
      <c r="M1602" s="51" t="s">
        <v>6525</v>
      </c>
      <c r="N1602" s="54" t="s">
        <v>6528</v>
      </c>
    </row>
    <row r="1603" spans="1:14" s="51" customFormat="1" ht="16.5" customHeight="1" x14ac:dyDescent="0.25">
      <c r="A1603" s="51" t="s">
        <v>4751</v>
      </c>
      <c r="B1603" s="51" t="s">
        <v>4752</v>
      </c>
      <c r="C1603" s="51">
        <v>4930</v>
      </c>
      <c r="D1603" s="51" t="s">
        <v>4753</v>
      </c>
      <c r="E1603" s="52">
        <v>2520.84</v>
      </c>
      <c r="F1603" s="52">
        <v>8006185.4274000004</v>
      </c>
      <c r="G1603" s="52">
        <v>7806354.526936654</v>
      </c>
      <c r="H1603" s="53">
        <v>2.5598491558871617E-2</v>
      </c>
      <c r="I1603" s="52">
        <v>199830.90046334639</v>
      </c>
      <c r="J1603" s="52">
        <v>3175.9990429380682</v>
      </c>
      <c r="K1603" s="52">
        <v>3096.7274904145656</v>
      </c>
      <c r="L1603" s="52">
        <v>3173.1</v>
      </c>
      <c r="M1603" s="51" t="s">
        <v>6523</v>
      </c>
      <c r="N1603" s="54" t="s">
        <v>6522</v>
      </c>
    </row>
    <row r="1604" spans="1:14" s="51" customFormat="1" ht="16.5" customHeight="1" x14ac:dyDescent="0.25">
      <c r="A1604" s="51" t="s">
        <v>4754</v>
      </c>
      <c r="B1604" s="51" t="s">
        <v>4755</v>
      </c>
      <c r="C1604" s="51">
        <v>4931</v>
      </c>
      <c r="D1604" s="51" t="s">
        <v>4756</v>
      </c>
      <c r="E1604" s="52">
        <v>404.35</v>
      </c>
      <c r="F1604" s="52">
        <v>2141745.6913000001</v>
      </c>
      <c r="G1604" s="52">
        <v>2124034.4490551073</v>
      </c>
      <c r="H1604" s="53">
        <v>8.3384910507320331E-3</v>
      </c>
      <c r="I1604" s="52">
        <v>17711.242244892754</v>
      </c>
      <c r="J1604" s="52">
        <v>5296.761942129343</v>
      </c>
      <c r="K1604" s="52">
        <v>5252.9601806729497</v>
      </c>
      <c r="L1604" s="52">
        <v>5254.17</v>
      </c>
      <c r="M1604" s="51" t="s">
        <v>6524</v>
      </c>
      <c r="N1604" s="54" t="s">
        <v>6522</v>
      </c>
    </row>
    <row r="1605" spans="1:14" s="51" customFormat="1" ht="16.5" customHeight="1" x14ac:dyDescent="0.25">
      <c r="A1605" s="51" t="s">
        <v>4757</v>
      </c>
      <c r="B1605" s="51" t="s">
        <v>4758</v>
      </c>
      <c r="C1605" s="51">
        <v>4932</v>
      </c>
      <c r="D1605" s="51" t="s">
        <v>4759</v>
      </c>
      <c r="E1605" s="52">
        <v>184.35</v>
      </c>
      <c r="F1605" s="52">
        <v>1702638.6683</v>
      </c>
      <c r="G1605" s="52">
        <v>1748078.3995267751</v>
      </c>
      <c r="H1605" s="53">
        <v>-2.5994103719304662E-2</v>
      </c>
      <c r="I1605" s="52">
        <v>-45439.731226775097</v>
      </c>
      <c r="J1605" s="52">
        <v>9235.9027301329006</v>
      </c>
      <c r="K1605" s="52">
        <v>9482.3889315257675</v>
      </c>
      <c r="L1605" s="52">
        <v>10616.33</v>
      </c>
      <c r="M1605" s="51" t="s">
        <v>6524</v>
      </c>
      <c r="N1605" s="54" t="s">
        <v>6522</v>
      </c>
    </row>
    <row r="1606" spans="1:14" s="51" customFormat="1" ht="16.5" customHeight="1" x14ac:dyDescent="0.25">
      <c r="A1606" s="51" t="s">
        <v>4760</v>
      </c>
      <c r="B1606" s="51" t="s">
        <v>4761</v>
      </c>
      <c r="C1606" s="51">
        <v>4934</v>
      </c>
      <c r="D1606" s="51" t="s">
        <v>4762</v>
      </c>
      <c r="E1606" s="52">
        <v>1943.61</v>
      </c>
      <c r="F1606" s="52">
        <v>3687937.9130999995</v>
      </c>
      <c r="G1606" s="52">
        <v>6008217.01792394</v>
      </c>
      <c r="H1606" s="53">
        <v>-0.38618430357991329</v>
      </c>
      <c r="I1606" s="52">
        <v>-2320279.1048239404</v>
      </c>
      <c r="J1606" s="52">
        <v>1897.4680687483599</v>
      </c>
      <c r="K1606" s="52">
        <v>3091.2667757029139</v>
      </c>
      <c r="L1606" s="52">
        <v>1892.82</v>
      </c>
      <c r="M1606" s="51" t="s">
        <v>6523</v>
      </c>
      <c r="N1606" s="54" t="s">
        <v>6522</v>
      </c>
    </row>
    <row r="1607" spans="1:14" s="51" customFormat="1" ht="16.5" customHeight="1" x14ac:dyDescent="0.25">
      <c r="A1607" s="51" t="s">
        <v>4763</v>
      </c>
      <c r="B1607" s="51" t="s">
        <v>4764</v>
      </c>
      <c r="C1607" s="51">
        <v>4935</v>
      </c>
      <c r="D1607" s="51" t="s">
        <v>4765</v>
      </c>
      <c r="E1607" s="52">
        <v>168.70000000000005</v>
      </c>
      <c r="F1607" s="52">
        <v>666219.05199999991</v>
      </c>
      <c r="G1607" s="52">
        <v>821472.28389931913</v>
      </c>
      <c r="H1607" s="53">
        <v>-0.1889938771426003</v>
      </c>
      <c r="I1607" s="52">
        <v>-155253.23189931922</v>
      </c>
      <c r="J1607" s="52">
        <v>3949.1348666271474</v>
      </c>
      <c r="K1607" s="52">
        <v>4869.4266976841664</v>
      </c>
      <c r="L1607" s="52">
        <v>3888.66</v>
      </c>
      <c r="M1607" s="51" t="s">
        <v>6525</v>
      </c>
      <c r="N1607" s="54" t="s">
        <v>6531</v>
      </c>
    </row>
    <row r="1608" spans="1:14" s="51" customFormat="1" ht="16.5" customHeight="1" x14ac:dyDescent="0.25">
      <c r="A1608" s="51" t="s">
        <v>4766</v>
      </c>
      <c r="B1608" s="51" t="s">
        <v>4767</v>
      </c>
      <c r="C1608" s="51">
        <v>4938</v>
      </c>
      <c r="D1608" s="51" t="s">
        <v>4768</v>
      </c>
      <c r="E1608" s="52">
        <v>1414.73</v>
      </c>
      <c r="F1608" s="52">
        <v>2677829.2386000003</v>
      </c>
      <c r="G1608" s="52">
        <v>2226295.611161002</v>
      </c>
      <c r="H1608" s="53">
        <v>0.20281836121642716</v>
      </c>
      <c r="I1608" s="52">
        <v>451533.62743899832</v>
      </c>
      <c r="J1608" s="52">
        <v>1892.8200000000002</v>
      </c>
      <c r="K1608" s="52">
        <v>1573.6540620196095</v>
      </c>
      <c r="L1608" s="52">
        <v>1892.82</v>
      </c>
      <c r="M1608" s="51" t="s">
        <v>6521</v>
      </c>
      <c r="N1608" s="54" t="s">
        <v>6527</v>
      </c>
    </row>
    <row r="1609" spans="1:14" s="51" customFormat="1" ht="16.5" customHeight="1" x14ac:dyDescent="0.25">
      <c r="A1609" s="51" t="s">
        <v>4769</v>
      </c>
      <c r="B1609" s="51" t="s">
        <v>4770</v>
      </c>
      <c r="C1609" s="51">
        <v>4939</v>
      </c>
      <c r="D1609" s="51" t="s">
        <v>4771</v>
      </c>
      <c r="E1609" s="52">
        <v>17145.310000000001</v>
      </c>
      <c r="F1609" s="52">
        <v>38697730.8244</v>
      </c>
      <c r="G1609" s="52">
        <v>45667277.345774554</v>
      </c>
      <c r="H1609" s="53">
        <v>-0.15261576617769224</v>
      </c>
      <c r="I1609" s="52">
        <v>-6969546.5213745534</v>
      </c>
      <c r="J1609" s="52">
        <v>2257.0446859461858</v>
      </c>
      <c r="K1609" s="52">
        <v>2663.5434031682453</v>
      </c>
      <c r="L1609" s="52">
        <v>2253.89</v>
      </c>
      <c r="M1609" s="51" t="s">
        <v>6523</v>
      </c>
      <c r="N1609" s="54" t="s">
        <v>6522</v>
      </c>
    </row>
    <row r="1610" spans="1:14" s="51" customFormat="1" ht="16.5" customHeight="1" x14ac:dyDescent="0.25">
      <c r="A1610" s="51" t="s">
        <v>4772</v>
      </c>
      <c r="B1610" s="51" t="s">
        <v>4773</v>
      </c>
      <c r="C1610" s="51">
        <v>4940</v>
      </c>
      <c r="D1610" s="51" t="s">
        <v>4774</v>
      </c>
      <c r="E1610" s="52">
        <v>1458.99</v>
      </c>
      <c r="F1610" s="52">
        <v>5266454.3449999997</v>
      </c>
      <c r="G1610" s="52">
        <v>5846367.8619810678</v>
      </c>
      <c r="H1610" s="53">
        <v>-9.9192101946277811E-2</v>
      </c>
      <c r="I1610" s="52">
        <v>-579913.51698106807</v>
      </c>
      <c r="J1610" s="52">
        <v>3609.6576021768483</v>
      </c>
      <c r="K1610" s="52">
        <v>4007.1336074826199</v>
      </c>
      <c r="L1610" s="52">
        <v>3591.06</v>
      </c>
      <c r="M1610" s="51" t="s">
        <v>6523</v>
      </c>
      <c r="N1610" s="54" t="s">
        <v>6528</v>
      </c>
    </row>
    <row r="1611" spans="1:14" s="51" customFormat="1" ht="16.5" customHeight="1" x14ac:dyDescent="0.25">
      <c r="A1611" s="51" t="s">
        <v>4775</v>
      </c>
      <c r="B1611" s="51" t="s">
        <v>4776</v>
      </c>
      <c r="C1611" s="51">
        <v>4941</v>
      </c>
      <c r="D1611" s="51" t="s">
        <v>4777</v>
      </c>
      <c r="E1611" s="52">
        <v>452.57</v>
      </c>
      <c r="F1611" s="52">
        <v>2858293.9271999998</v>
      </c>
      <c r="G1611" s="52">
        <v>2798011.3836558471</v>
      </c>
      <c r="H1611" s="53">
        <v>2.1544781374473354E-2</v>
      </c>
      <c r="I1611" s="52">
        <v>60282.543544152752</v>
      </c>
      <c r="J1611" s="52">
        <v>6315.694648783613</v>
      </c>
      <c r="K1611" s="52">
        <v>6182.4941636782087</v>
      </c>
      <c r="L1611" s="52">
        <v>6254.04</v>
      </c>
      <c r="M1611" s="51" t="s">
        <v>6524</v>
      </c>
      <c r="N1611" s="54" t="s">
        <v>6522</v>
      </c>
    </row>
    <row r="1612" spans="1:14" s="51" customFormat="1" ht="16.5" customHeight="1" x14ac:dyDescent="0.25">
      <c r="A1612" s="51" t="s">
        <v>4778</v>
      </c>
      <c r="B1612" s="51" t="s">
        <v>4779</v>
      </c>
      <c r="C1612" s="51">
        <v>4943</v>
      </c>
      <c r="D1612" s="51" t="s">
        <v>4780</v>
      </c>
      <c r="E1612" s="52">
        <v>3605.2999999999997</v>
      </c>
      <c r="F1612" s="52">
        <v>8125949.6169999996</v>
      </c>
      <c r="G1612" s="52">
        <v>7582774.6816944424</v>
      </c>
      <c r="H1612" s="53">
        <v>7.163274106203299E-2</v>
      </c>
      <c r="I1612" s="52">
        <v>543174.93530555721</v>
      </c>
      <c r="J1612" s="52">
        <v>2253.89</v>
      </c>
      <c r="K1612" s="52">
        <v>2103.2298787048076</v>
      </c>
      <c r="L1612" s="52">
        <v>2253.89</v>
      </c>
      <c r="M1612" s="51" t="s">
        <v>6523</v>
      </c>
      <c r="N1612" s="54" t="s">
        <v>6522</v>
      </c>
    </row>
    <row r="1613" spans="1:14" s="51" customFormat="1" ht="16.5" customHeight="1" x14ac:dyDescent="0.25">
      <c r="A1613" s="51" t="s">
        <v>4781</v>
      </c>
      <c r="B1613" s="51" t="s">
        <v>4782</v>
      </c>
      <c r="C1613" s="51">
        <v>4944</v>
      </c>
      <c r="D1613" s="51" t="s">
        <v>4783</v>
      </c>
      <c r="E1613" s="52">
        <v>7376.4599999999991</v>
      </c>
      <c r="F1613" s="52">
        <v>6606315.1622000001</v>
      </c>
      <c r="G1613" s="52">
        <v>9230714.9565374963</v>
      </c>
      <c r="H1613" s="53">
        <v>-0.28431164938949938</v>
      </c>
      <c r="I1613" s="52">
        <v>-2624399.7943374962</v>
      </c>
      <c r="J1613" s="52">
        <v>895.59425011455369</v>
      </c>
      <c r="K1613" s="52">
        <v>1251.3746372294431</v>
      </c>
      <c r="L1613" s="52">
        <v>878.33</v>
      </c>
      <c r="M1613" s="51" t="s">
        <v>6521</v>
      </c>
      <c r="N1613" s="54" t="s">
        <v>6522</v>
      </c>
    </row>
    <row r="1614" spans="1:14" s="51" customFormat="1" ht="16.5" customHeight="1" x14ac:dyDescent="0.25">
      <c r="A1614" s="51" t="s">
        <v>4784</v>
      </c>
      <c r="B1614" s="51" t="s">
        <v>4785</v>
      </c>
      <c r="C1614" s="51">
        <v>4945</v>
      </c>
      <c r="D1614" s="51" t="s">
        <v>4786</v>
      </c>
      <c r="E1614" s="52">
        <v>495.81</v>
      </c>
      <c r="F1614" s="52">
        <v>1804740.6233000001</v>
      </c>
      <c r="G1614" s="52">
        <v>1776330.6251916324</v>
      </c>
      <c r="H1614" s="53">
        <v>1.5993643134595281E-2</v>
      </c>
      <c r="I1614" s="52">
        <v>28409.998108367668</v>
      </c>
      <c r="J1614" s="52">
        <v>3639.9843151610498</v>
      </c>
      <c r="K1614" s="52">
        <v>3582.6841435058436</v>
      </c>
      <c r="L1614" s="52">
        <v>3568.59</v>
      </c>
      <c r="M1614" s="51" t="s">
        <v>6521</v>
      </c>
      <c r="N1614" s="54" t="s">
        <v>6522</v>
      </c>
    </row>
    <row r="1615" spans="1:14" s="51" customFormat="1" ht="16.5" customHeight="1" x14ac:dyDescent="0.25">
      <c r="A1615" s="51" t="s">
        <v>4787</v>
      </c>
      <c r="B1615" s="51" t="s">
        <v>4788</v>
      </c>
      <c r="C1615" s="51">
        <v>4946</v>
      </c>
      <c r="D1615" s="51" t="s">
        <v>4789</v>
      </c>
      <c r="E1615" s="52">
        <v>216.43</v>
      </c>
      <c r="F1615" s="52">
        <v>1483999.9848</v>
      </c>
      <c r="G1615" s="52">
        <v>1487009.372444273</v>
      </c>
      <c r="H1615" s="53">
        <v>-2.0237852565289094E-3</v>
      </c>
      <c r="I1615" s="52">
        <v>-3009.3876442729961</v>
      </c>
      <c r="J1615" s="52">
        <v>6856.7203474564521</v>
      </c>
      <c r="K1615" s="52">
        <v>6870.6250170691355</v>
      </c>
      <c r="L1615" s="52">
        <v>7157.15</v>
      </c>
      <c r="M1615" s="51" t="s">
        <v>6525</v>
      </c>
      <c r="N1615" s="54" t="s">
        <v>6527</v>
      </c>
    </row>
    <row r="1616" spans="1:14" s="51" customFormat="1" ht="16.5" customHeight="1" x14ac:dyDescent="0.25">
      <c r="A1616" s="51" t="s">
        <v>4790</v>
      </c>
      <c r="B1616" s="51" t="s">
        <v>4791</v>
      </c>
      <c r="C1616" s="51">
        <v>4948</v>
      </c>
      <c r="D1616" s="51" t="s">
        <v>4792</v>
      </c>
      <c r="E1616" s="52">
        <v>9504.6999999999989</v>
      </c>
      <c r="F1616" s="52">
        <v>8348263.1509999996</v>
      </c>
      <c r="G1616" s="52">
        <v>9251739.6693586763</v>
      </c>
      <c r="H1616" s="53">
        <v>-9.765477095631514E-2</v>
      </c>
      <c r="I1616" s="52">
        <v>-903476.51835867669</v>
      </c>
      <c r="J1616" s="52">
        <v>878.33</v>
      </c>
      <c r="K1616" s="52">
        <v>973.38576381776147</v>
      </c>
      <c r="L1616" s="52">
        <v>878.33</v>
      </c>
      <c r="M1616" s="51" t="s">
        <v>6521</v>
      </c>
      <c r="N1616" s="54" t="s">
        <v>6522</v>
      </c>
    </row>
    <row r="1617" spans="1:14" s="51" customFormat="1" ht="16.5" customHeight="1" x14ac:dyDescent="0.25">
      <c r="A1617" s="51" t="s">
        <v>4793</v>
      </c>
      <c r="B1617" s="51" t="s">
        <v>4794</v>
      </c>
      <c r="C1617" s="51">
        <v>4949</v>
      </c>
      <c r="D1617" s="51" t="s">
        <v>4795</v>
      </c>
      <c r="E1617" s="52">
        <v>2132.7400000000002</v>
      </c>
      <c r="F1617" s="52">
        <v>3685389.3352000001</v>
      </c>
      <c r="G1617" s="52">
        <v>4461013.1671951022</v>
      </c>
      <c r="H1617" s="53">
        <v>-0.17386719180718802</v>
      </c>
      <c r="I1617" s="52">
        <v>-775623.83199510211</v>
      </c>
      <c r="J1617" s="52">
        <v>1728.0068527809296</v>
      </c>
      <c r="K1617" s="52">
        <v>2091.681671087475</v>
      </c>
      <c r="L1617" s="52">
        <v>1718.89</v>
      </c>
      <c r="M1617" s="51" t="s">
        <v>6521</v>
      </c>
      <c r="N1617" s="54" t="s">
        <v>6522</v>
      </c>
    </row>
    <row r="1618" spans="1:14" s="51" customFormat="1" ht="16.5" customHeight="1" x14ac:dyDescent="0.25">
      <c r="A1618" s="51" t="s">
        <v>4796</v>
      </c>
      <c r="B1618" s="51" t="s">
        <v>4797</v>
      </c>
      <c r="C1618" s="51">
        <v>4950</v>
      </c>
      <c r="D1618" s="51" t="s">
        <v>4798</v>
      </c>
      <c r="E1618" s="52">
        <v>422.44</v>
      </c>
      <c r="F1618" s="52">
        <v>1374878.1864999998</v>
      </c>
      <c r="G1618" s="52">
        <v>1498037.1436436665</v>
      </c>
      <c r="H1618" s="53">
        <v>-8.2213553693406993E-2</v>
      </c>
      <c r="I1618" s="52">
        <v>-123158.95714366669</v>
      </c>
      <c r="J1618" s="52">
        <v>3254.6117472303754</v>
      </c>
      <c r="K1618" s="52">
        <v>3546.1536399102038</v>
      </c>
      <c r="L1618" s="52">
        <v>3230.2</v>
      </c>
      <c r="M1618" s="51" t="s">
        <v>6523</v>
      </c>
      <c r="N1618" s="54" t="s">
        <v>6522</v>
      </c>
    </row>
    <row r="1619" spans="1:14" s="51" customFormat="1" ht="16.5" customHeight="1" x14ac:dyDescent="0.25">
      <c r="A1619" s="51" t="s">
        <v>4799</v>
      </c>
      <c r="B1619" s="51" t="s">
        <v>4800</v>
      </c>
      <c r="C1619" s="51">
        <v>4951</v>
      </c>
      <c r="D1619" s="51" t="s">
        <v>4801</v>
      </c>
      <c r="E1619" s="52">
        <v>211.42</v>
      </c>
      <c r="F1619" s="52">
        <v>1298655.6090000002</v>
      </c>
      <c r="G1619" s="52">
        <v>1574231.8500414644</v>
      </c>
      <c r="H1619" s="53">
        <v>-0.17505441846714365</v>
      </c>
      <c r="I1619" s="52">
        <v>-275576.24104146427</v>
      </c>
      <c r="J1619" s="52">
        <v>6142.5390644215322</v>
      </c>
      <c r="K1619" s="52">
        <v>7445.9930472115439</v>
      </c>
      <c r="L1619" s="52">
        <v>7157.01</v>
      </c>
      <c r="M1619" s="51" t="s">
        <v>6524</v>
      </c>
      <c r="N1619" s="54" t="s">
        <v>6526</v>
      </c>
    </row>
    <row r="1620" spans="1:14" s="51" customFormat="1" ht="16.5" customHeight="1" x14ac:dyDescent="0.25">
      <c r="A1620" s="51" t="s">
        <v>4802</v>
      </c>
      <c r="B1620" s="51" t="s">
        <v>4803</v>
      </c>
      <c r="C1620" s="51">
        <v>4953</v>
      </c>
      <c r="D1620" s="51" t="s">
        <v>4804</v>
      </c>
      <c r="E1620" s="52">
        <v>3106.92</v>
      </c>
      <c r="F1620" s="52">
        <v>4015165.9235999999</v>
      </c>
      <c r="G1620" s="52">
        <v>4706731.9466977734</v>
      </c>
      <c r="H1620" s="53">
        <v>-0.14693125313477307</v>
      </c>
      <c r="I1620" s="52">
        <v>-691566.02309777355</v>
      </c>
      <c r="J1620" s="52">
        <v>1292.33</v>
      </c>
      <c r="K1620" s="52">
        <v>1514.918937950695</v>
      </c>
      <c r="L1620" s="52">
        <v>1292.33</v>
      </c>
      <c r="M1620" s="51" t="s">
        <v>6524</v>
      </c>
      <c r="N1620" s="54" t="s">
        <v>6528</v>
      </c>
    </row>
    <row r="1621" spans="1:14" s="51" customFormat="1" ht="16.5" customHeight="1" x14ac:dyDescent="0.25">
      <c r="A1621" s="51" t="s">
        <v>4805</v>
      </c>
      <c r="B1621" s="51" t="s">
        <v>4806</v>
      </c>
      <c r="C1621" s="51">
        <v>4954</v>
      </c>
      <c r="D1621" s="51" t="s">
        <v>4807</v>
      </c>
      <c r="E1621" s="52">
        <v>1540.76</v>
      </c>
      <c r="F1621" s="52">
        <v>1665875.7131999999</v>
      </c>
      <c r="G1621" s="52">
        <v>2185171.8393259123</v>
      </c>
      <c r="H1621" s="53">
        <v>-0.23764544132424215</v>
      </c>
      <c r="I1621" s="52">
        <v>-519296.12612591241</v>
      </c>
      <c r="J1621" s="52">
        <v>1081.2038949609282</v>
      </c>
      <c r="K1621" s="52">
        <v>1418.2428407577509</v>
      </c>
      <c r="L1621" s="52">
        <v>1077.6199999999999</v>
      </c>
      <c r="M1621" s="51" t="s">
        <v>6523</v>
      </c>
      <c r="N1621" s="54" t="s">
        <v>6522</v>
      </c>
    </row>
    <row r="1622" spans="1:14" s="51" customFormat="1" ht="16.5" customHeight="1" x14ac:dyDescent="0.25">
      <c r="A1622" s="51" t="s">
        <v>4888</v>
      </c>
      <c r="B1622" s="51" t="s">
        <v>4889</v>
      </c>
      <c r="C1622" s="51">
        <v>5004</v>
      </c>
      <c r="D1622" s="51" t="s">
        <v>4890</v>
      </c>
      <c r="E1622" s="52">
        <v>4482.4400000000005</v>
      </c>
      <c r="F1622" s="52">
        <v>4830366.9927999992</v>
      </c>
      <c r="G1622" s="52">
        <v>6032521.2153894827</v>
      </c>
      <c r="H1622" s="53">
        <v>-0.19927890506587598</v>
      </c>
      <c r="I1622" s="52">
        <v>-1202154.2225894835</v>
      </c>
      <c r="J1622" s="52">
        <v>1077.6199999999997</v>
      </c>
      <c r="K1622" s="52">
        <v>1345.8119272961785</v>
      </c>
      <c r="L1622" s="52">
        <v>1077.6199999999999</v>
      </c>
      <c r="M1622" s="51" t="s">
        <v>6521</v>
      </c>
      <c r="N1622" s="54" t="s">
        <v>6522</v>
      </c>
    </row>
    <row r="1623" spans="1:14" s="51" customFormat="1" ht="16.5" customHeight="1" x14ac:dyDescent="0.25">
      <c r="A1623" s="51" t="s">
        <v>4808</v>
      </c>
      <c r="B1623" s="51" t="s">
        <v>4809</v>
      </c>
      <c r="C1623" s="51">
        <v>4959</v>
      </c>
      <c r="D1623" s="51" t="s">
        <v>4810</v>
      </c>
      <c r="E1623" s="52">
        <v>505.49000000000007</v>
      </c>
      <c r="F1623" s="52">
        <v>460627.40079999994</v>
      </c>
      <c r="G1623" s="52">
        <v>603137.33486612397</v>
      </c>
      <c r="H1623" s="53">
        <v>-0.23628106871838139</v>
      </c>
      <c r="I1623" s="52">
        <v>-142509.93406612403</v>
      </c>
      <c r="J1623" s="52">
        <v>911.24928445666558</v>
      </c>
      <c r="K1623" s="52">
        <v>1193.173623347888</v>
      </c>
      <c r="L1623" s="52">
        <v>903.17</v>
      </c>
      <c r="M1623" s="51" t="s">
        <v>6521</v>
      </c>
      <c r="N1623" s="54" t="s">
        <v>6522</v>
      </c>
    </row>
    <row r="1624" spans="1:14" s="51" customFormat="1" ht="16.5" customHeight="1" x14ac:dyDescent="0.25">
      <c r="A1624" s="51" t="s">
        <v>4811</v>
      </c>
      <c r="B1624" s="51" t="s">
        <v>4812</v>
      </c>
      <c r="C1624" s="51">
        <v>4963</v>
      </c>
      <c r="D1624" s="51" t="s">
        <v>4813</v>
      </c>
      <c r="E1624" s="52">
        <v>4016.77</v>
      </c>
      <c r="F1624" s="52">
        <v>3627826.1608999991</v>
      </c>
      <c r="G1624" s="52">
        <v>3700307.9465878517</v>
      </c>
      <c r="H1624" s="53">
        <v>-1.958804151819038E-2</v>
      </c>
      <c r="I1624" s="52">
        <v>-72481.785687852651</v>
      </c>
      <c r="J1624" s="52">
        <v>903.16999999999973</v>
      </c>
      <c r="K1624" s="52">
        <v>921.21479362469142</v>
      </c>
      <c r="L1624" s="52">
        <v>903.17</v>
      </c>
      <c r="M1624" s="51" t="s">
        <v>6521</v>
      </c>
      <c r="N1624" s="54" t="s">
        <v>6526</v>
      </c>
    </row>
    <row r="1625" spans="1:14" s="51" customFormat="1" ht="16.5" customHeight="1" x14ac:dyDescent="0.25">
      <c r="A1625" s="51" t="s">
        <v>4814</v>
      </c>
      <c r="B1625" s="51" t="s">
        <v>4815</v>
      </c>
      <c r="C1625" s="51">
        <v>4964</v>
      </c>
      <c r="D1625" s="51" t="s">
        <v>4816</v>
      </c>
      <c r="E1625" s="52">
        <v>2104.96</v>
      </c>
      <c r="F1625" s="52">
        <v>2048565.2511999998</v>
      </c>
      <c r="G1625" s="52">
        <v>2518869.0370662571</v>
      </c>
      <c r="H1625" s="53">
        <v>-0.18671228195889977</v>
      </c>
      <c r="I1625" s="52">
        <v>-470303.78586625727</v>
      </c>
      <c r="J1625" s="52">
        <v>973.20863636363629</v>
      </c>
      <c r="K1625" s="52">
        <v>1196.6351080620329</v>
      </c>
      <c r="L1625" s="52">
        <v>966.7</v>
      </c>
      <c r="M1625" s="51" t="s">
        <v>6521</v>
      </c>
      <c r="N1625" s="54" t="s">
        <v>6522</v>
      </c>
    </row>
    <row r="1626" spans="1:14" s="51" customFormat="1" ht="16.5" customHeight="1" x14ac:dyDescent="0.25">
      <c r="A1626" s="51" t="s">
        <v>4817</v>
      </c>
      <c r="B1626" s="51" t="s">
        <v>4818</v>
      </c>
      <c r="C1626" s="51">
        <v>4968</v>
      </c>
      <c r="D1626" s="51" t="s">
        <v>4819</v>
      </c>
      <c r="E1626" s="52">
        <v>13249.93</v>
      </c>
      <c r="F1626" s="52">
        <v>12808707.331000002</v>
      </c>
      <c r="G1626" s="52">
        <v>12771488.681013806</v>
      </c>
      <c r="H1626" s="53">
        <v>2.9141982517297826E-3</v>
      </c>
      <c r="I1626" s="52">
        <v>37218.649986196309</v>
      </c>
      <c r="J1626" s="52">
        <v>966.70000000000016</v>
      </c>
      <c r="K1626" s="52">
        <v>963.89103044422166</v>
      </c>
      <c r="L1626" s="52">
        <v>966.7</v>
      </c>
      <c r="M1626" s="51" t="s">
        <v>6521</v>
      </c>
      <c r="N1626" s="54" t="s">
        <v>6522</v>
      </c>
    </row>
    <row r="1627" spans="1:14" s="51" customFormat="1" ht="16.5" customHeight="1" x14ac:dyDescent="0.25">
      <c r="A1627" s="51" t="s">
        <v>4865</v>
      </c>
      <c r="B1627" s="51" t="s">
        <v>4818</v>
      </c>
      <c r="C1627" s="51">
        <v>4987</v>
      </c>
      <c r="D1627" s="51" t="s">
        <v>4819</v>
      </c>
      <c r="E1627" s="52">
        <v>2140.04</v>
      </c>
      <c r="F1627" s="52">
        <v>2475041.8616000004</v>
      </c>
      <c r="G1627" s="52">
        <v>3413608.210439269</v>
      </c>
      <c r="H1627" s="53">
        <v>-0.27494846830078723</v>
      </c>
      <c r="I1627" s="52">
        <v>-938566.34883926855</v>
      </c>
      <c r="J1627" s="52">
        <v>1156.5400000000002</v>
      </c>
      <c r="K1627" s="52">
        <v>1595.1142083509042</v>
      </c>
      <c r="L1627" s="52">
        <v>1156.54</v>
      </c>
      <c r="M1627" s="51" t="s">
        <v>6523</v>
      </c>
      <c r="N1627" s="54" t="s">
        <v>6522</v>
      </c>
    </row>
    <row r="1628" spans="1:14" s="51" customFormat="1" ht="16.5" customHeight="1" x14ac:dyDescent="0.25">
      <c r="A1628" s="51" t="s">
        <v>4820</v>
      </c>
      <c r="B1628" s="51" t="s">
        <v>4821</v>
      </c>
      <c r="C1628" s="51">
        <v>4969</v>
      </c>
      <c r="D1628" s="51" t="s">
        <v>4822</v>
      </c>
      <c r="E1628" s="52">
        <v>973.88</v>
      </c>
      <c r="F1628" s="52">
        <v>3261688.4112</v>
      </c>
      <c r="G1628" s="52">
        <v>3208419.7010567915</v>
      </c>
      <c r="H1628" s="53">
        <v>1.6602787386470252E-2</v>
      </c>
      <c r="I1628" s="52">
        <v>53268.710143208504</v>
      </c>
      <c r="J1628" s="52">
        <v>3349.1686975808107</v>
      </c>
      <c r="K1628" s="52">
        <v>3294.4712911824777</v>
      </c>
      <c r="L1628" s="52">
        <v>3342.24</v>
      </c>
      <c r="M1628" s="51" t="s">
        <v>6523</v>
      </c>
      <c r="N1628" s="54" t="s">
        <v>6522</v>
      </c>
    </row>
    <row r="1629" spans="1:14" s="51" customFormat="1" ht="16.5" customHeight="1" x14ac:dyDescent="0.25">
      <c r="A1629" s="51" t="s">
        <v>4823</v>
      </c>
      <c r="B1629" s="51" t="s">
        <v>4824</v>
      </c>
      <c r="C1629" s="51">
        <v>4970</v>
      </c>
      <c r="D1629" s="51" t="s">
        <v>4825</v>
      </c>
      <c r="E1629" s="52">
        <v>290.67</v>
      </c>
      <c r="F1629" s="52">
        <v>1553908.6799999997</v>
      </c>
      <c r="G1629" s="52">
        <v>1734826.159485661</v>
      </c>
      <c r="H1629" s="53">
        <v>-0.10428565334713391</v>
      </c>
      <c r="I1629" s="52">
        <v>-180917.47948566126</v>
      </c>
      <c r="J1629" s="52">
        <v>5345.9547940963967</v>
      </c>
      <c r="K1629" s="52">
        <v>5968.3701774715682</v>
      </c>
      <c r="L1629" s="52">
        <v>6181.65</v>
      </c>
      <c r="M1629" s="51" t="s">
        <v>6525</v>
      </c>
      <c r="N1629" s="54" t="s">
        <v>6527</v>
      </c>
    </row>
    <row r="1630" spans="1:14" s="51" customFormat="1" ht="16.5" customHeight="1" x14ac:dyDescent="0.25">
      <c r="A1630" s="51" t="s">
        <v>4826</v>
      </c>
      <c r="B1630" s="51" t="s">
        <v>4827</v>
      </c>
      <c r="C1630" s="51">
        <v>4971</v>
      </c>
      <c r="D1630" s="51" t="s">
        <v>4828</v>
      </c>
      <c r="E1630" s="52">
        <v>239.46</v>
      </c>
      <c r="F1630" s="52">
        <v>1932554.4953999997</v>
      </c>
      <c r="G1630" s="52">
        <v>1907935.3862290776</v>
      </c>
      <c r="H1630" s="53">
        <v>1.2903534023539498E-2</v>
      </c>
      <c r="I1630" s="52">
        <v>24619.109170922078</v>
      </c>
      <c r="J1630" s="52">
        <v>8070.4689526434458</v>
      </c>
      <c r="K1630" s="52">
        <v>7967.6580064690452</v>
      </c>
      <c r="L1630" s="52">
        <v>8549.1299999999992</v>
      </c>
      <c r="M1630" s="51" t="s">
        <v>6524</v>
      </c>
      <c r="N1630" s="54" t="s">
        <v>6530</v>
      </c>
    </row>
    <row r="1631" spans="1:14" s="51" customFormat="1" ht="16.5" customHeight="1" x14ac:dyDescent="0.25">
      <c r="A1631" s="51" t="s">
        <v>4829</v>
      </c>
      <c r="B1631" s="51" t="s">
        <v>4830</v>
      </c>
      <c r="C1631" s="51">
        <v>4972</v>
      </c>
      <c r="D1631" s="51" t="s">
        <v>4831</v>
      </c>
      <c r="E1631" s="52">
        <v>128.12</v>
      </c>
      <c r="F1631" s="52">
        <v>1940829.0344</v>
      </c>
      <c r="G1631" s="52">
        <v>1867730.265274747</v>
      </c>
      <c r="H1631" s="53">
        <v>3.9137754784146939E-2</v>
      </c>
      <c r="I1631" s="52">
        <v>73098.769125252962</v>
      </c>
      <c r="J1631" s="52">
        <v>15148.525088979082</v>
      </c>
      <c r="K1631" s="52">
        <v>14577.975845104176</v>
      </c>
      <c r="L1631" s="52">
        <v>15873.62</v>
      </c>
      <c r="M1631" s="51" t="s">
        <v>6523</v>
      </c>
      <c r="N1631" s="54" t="s">
        <v>6531</v>
      </c>
    </row>
    <row r="1632" spans="1:14" s="51" customFormat="1" ht="16.5" customHeight="1" x14ac:dyDescent="0.25">
      <c r="A1632" s="51" t="s">
        <v>4832</v>
      </c>
      <c r="B1632" s="51" t="s">
        <v>4833</v>
      </c>
      <c r="C1632" s="51">
        <v>4973</v>
      </c>
      <c r="D1632" s="51" t="s">
        <v>4834</v>
      </c>
      <c r="E1632" s="52">
        <v>648.65999999999985</v>
      </c>
      <c r="F1632" s="52">
        <v>692885.63880000007</v>
      </c>
      <c r="G1632" s="52">
        <v>888009.70450808248</v>
      </c>
      <c r="H1632" s="53">
        <v>-0.21973190688965771</v>
      </c>
      <c r="I1632" s="52">
        <v>-195124.0657080824</v>
      </c>
      <c r="J1632" s="52">
        <v>1068.1800000000003</v>
      </c>
      <c r="K1632" s="52">
        <v>1368.9910037740615</v>
      </c>
      <c r="L1632" s="52">
        <v>1068.18</v>
      </c>
      <c r="M1632" s="51" t="s">
        <v>6523</v>
      </c>
      <c r="N1632" s="54" t="s">
        <v>6522</v>
      </c>
    </row>
    <row r="1633" spans="1:14" s="51" customFormat="1" ht="16.5" customHeight="1" x14ac:dyDescent="0.25">
      <c r="A1633" s="51" t="s">
        <v>4835</v>
      </c>
      <c r="B1633" s="51" t="s">
        <v>4836</v>
      </c>
      <c r="C1633" s="51">
        <v>4974</v>
      </c>
      <c r="D1633" s="51" t="s">
        <v>4837</v>
      </c>
      <c r="E1633" s="52">
        <v>4238.46</v>
      </c>
      <c r="F1633" s="52">
        <v>28855226.145200003</v>
      </c>
      <c r="G1633" s="52">
        <v>25241182.820273276</v>
      </c>
      <c r="H1633" s="53">
        <v>0.14318042663293862</v>
      </c>
      <c r="I1633" s="52">
        <v>3614043.3249267265</v>
      </c>
      <c r="J1633" s="52">
        <v>6807.9505634593706</v>
      </c>
      <c r="K1633" s="52">
        <v>5955.2721555171638</v>
      </c>
      <c r="L1633" s="52">
        <v>6802.99</v>
      </c>
      <c r="M1633" s="51" t="s">
        <v>6523</v>
      </c>
      <c r="N1633" s="54" t="s">
        <v>6522</v>
      </c>
    </row>
    <row r="1634" spans="1:14" s="51" customFormat="1" ht="16.5" customHeight="1" x14ac:dyDescent="0.25">
      <c r="A1634" s="51" t="s">
        <v>4838</v>
      </c>
      <c r="B1634" s="51" t="s">
        <v>4839</v>
      </c>
      <c r="C1634" s="51">
        <v>4975</v>
      </c>
      <c r="D1634" s="51" t="s">
        <v>4840</v>
      </c>
      <c r="E1634" s="52">
        <v>2486.3799999999997</v>
      </c>
      <c r="F1634" s="52">
        <v>22562106.989700001</v>
      </c>
      <c r="G1634" s="52">
        <v>19986621.835873201</v>
      </c>
      <c r="H1634" s="53">
        <v>0.12886045350616282</v>
      </c>
      <c r="I1634" s="52">
        <v>2575485.1538267992</v>
      </c>
      <c r="J1634" s="52">
        <v>9074.2794704349308</v>
      </c>
      <c r="K1634" s="52">
        <v>8038.4421672766048</v>
      </c>
      <c r="L1634" s="52">
        <v>9531.98</v>
      </c>
      <c r="M1634" s="51" t="s">
        <v>6523</v>
      </c>
      <c r="N1634" s="54" t="s">
        <v>6522</v>
      </c>
    </row>
    <row r="1635" spans="1:14" s="51" customFormat="1" ht="16.5" customHeight="1" x14ac:dyDescent="0.25">
      <c r="A1635" s="51" t="s">
        <v>4841</v>
      </c>
      <c r="B1635" s="51" t="s">
        <v>4842</v>
      </c>
      <c r="C1635" s="51">
        <v>4976</v>
      </c>
      <c r="D1635" s="51" t="s">
        <v>4843</v>
      </c>
      <c r="E1635" s="52">
        <v>1086.07</v>
      </c>
      <c r="F1635" s="52">
        <v>14593883.301400002</v>
      </c>
      <c r="G1635" s="52">
        <v>13674741.819570888</v>
      </c>
      <c r="H1635" s="53">
        <v>6.7214540059079342E-2</v>
      </c>
      <c r="I1635" s="52">
        <v>919141.48182911426</v>
      </c>
      <c r="J1635" s="52">
        <v>13437.332125369454</v>
      </c>
      <c r="K1635" s="52">
        <v>12591.031719475623</v>
      </c>
      <c r="L1635" s="52">
        <v>13877.02</v>
      </c>
      <c r="M1635" s="51" t="s">
        <v>6523</v>
      </c>
      <c r="N1635" s="54" t="s">
        <v>6522</v>
      </c>
    </row>
    <row r="1636" spans="1:14" s="51" customFormat="1" ht="16.5" customHeight="1" x14ac:dyDescent="0.25">
      <c r="A1636" s="51" t="s">
        <v>4844</v>
      </c>
      <c r="B1636" s="51" t="s">
        <v>4845</v>
      </c>
      <c r="C1636" s="51">
        <v>4977</v>
      </c>
      <c r="D1636" s="51" t="s">
        <v>4846</v>
      </c>
      <c r="E1636" s="52">
        <v>406.23999999999995</v>
      </c>
      <c r="F1636" s="52">
        <v>8259597.2617000006</v>
      </c>
      <c r="G1636" s="52">
        <v>8176915.319335212</v>
      </c>
      <c r="H1636" s="53">
        <v>1.0111630013983186E-2</v>
      </c>
      <c r="I1636" s="52">
        <v>82681.942364788614</v>
      </c>
      <c r="J1636" s="52">
        <v>20331.81681198307</v>
      </c>
      <c r="K1636" s="52">
        <v>20128.287020813343</v>
      </c>
      <c r="L1636" s="52">
        <v>19231.45</v>
      </c>
      <c r="M1636" s="51" t="s">
        <v>6525</v>
      </c>
      <c r="N1636" s="54" t="s">
        <v>6522</v>
      </c>
    </row>
    <row r="1637" spans="1:14" s="51" customFormat="1" ht="16.5" customHeight="1" x14ac:dyDescent="0.25">
      <c r="A1637" s="51" t="s">
        <v>4847</v>
      </c>
      <c r="B1637" s="51" t="s">
        <v>4848</v>
      </c>
      <c r="C1637" s="51">
        <v>4978</v>
      </c>
      <c r="D1637" s="51" t="s">
        <v>4849</v>
      </c>
      <c r="E1637" s="52">
        <v>3529.8200000000006</v>
      </c>
      <c r="F1637" s="52">
        <v>12089229.461200001</v>
      </c>
      <c r="G1637" s="52">
        <v>14577410.885928335</v>
      </c>
      <c r="H1637" s="53">
        <v>-0.17068747284404195</v>
      </c>
      <c r="I1637" s="52">
        <v>-2488181.424728334</v>
      </c>
      <c r="J1637" s="52">
        <v>3424.8855355797177</v>
      </c>
      <c r="K1637" s="52">
        <v>4129.788738782242</v>
      </c>
      <c r="L1637" s="52">
        <v>3424.77</v>
      </c>
      <c r="M1637" s="51" t="s">
        <v>6523</v>
      </c>
      <c r="N1637" s="54" t="s">
        <v>6522</v>
      </c>
    </row>
    <row r="1638" spans="1:14" s="51" customFormat="1" ht="16.5" customHeight="1" x14ac:dyDescent="0.25">
      <c r="A1638" s="51" t="s">
        <v>4850</v>
      </c>
      <c r="B1638" s="51" t="s">
        <v>4851</v>
      </c>
      <c r="C1638" s="51">
        <v>4979</v>
      </c>
      <c r="D1638" s="51" t="s">
        <v>4852</v>
      </c>
      <c r="E1638" s="52">
        <v>696.21</v>
      </c>
      <c r="F1638" s="52">
        <v>2989601.3753000004</v>
      </c>
      <c r="G1638" s="52">
        <v>3634669.9459745474</v>
      </c>
      <c r="H1638" s="53">
        <v>-0.17747651926111485</v>
      </c>
      <c r="I1638" s="52">
        <v>-645068.57067454699</v>
      </c>
      <c r="J1638" s="52">
        <v>4294.1086386291499</v>
      </c>
      <c r="K1638" s="52">
        <v>5220.6517372266235</v>
      </c>
      <c r="L1638" s="52">
        <v>4377.6400000000003</v>
      </c>
      <c r="M1638" s="51" t="s">
        <v>6523</v>
      </c>
      <c r="N1638" s="54" t="s">
        <v>6522</v>
      </c>
    </row>
    <row r="1639" spans="1:14" s="51" customFormat="1" ht="16.5" customHeight="1" x14ac:dyDescent="0.25">
      <c r="A1639" s="51" t="s">
        <v>4853</v>
      </c>
      <c r="B1639" s="51" t="s">
        <v>4854</v>
      </c>
      <c r="C1639" s="51">
        <v>4980</v>
      </c>
      <c r="D1639" s="51" t="s">
        <v>4855</v>
      </c>
      <c r="E1639" s="52">
        <v>235.68</v>
      </c>
      <c r="F1639" s="52">
        <v>1782757.7531999997</v>
      </c>
      <c r="G1639" s="52">
        <v>1681080.567006107</v>
      </c>
      <c r="H1639" s="53">
        <v>6.0483232148101695E-2</v>
      </c>
      <c r="I1639" s="52">
        <v>101677.18619389273</v>
      </c>
      <c r="J1639" s="52">
        <v>7564.3149745417504</v>
      </c>
      <c r="K1639" s="52">
        <v>7132.8944628568688</v>
      </c>
      <c r="L1639" s="52">
        <v>7782.63</v>
      </c>
      <c r="M1639" s="51" t="s">
        <v>6524</v>
      </c>
      <c r="N1639" s="54" t="s">
        <v>6528</v>
      </c>
    </row>
    <row r="1640" spans="1:14" s="51" customFormat="1" ht="16.5" customHeight="1" x14ac:dyDescent="0.25">
      <c r="A1640" s="51" t="s">
        <v>4856</v>
      </c>
      <c r="B1640" s="51" t="s">
        <v>4857</v>
      </c>
      <c r="C1640" s="51">
        <v>4982</v>
      </c>
      <c r="D1640" s="51" t="s">
        <v>4858</v>
      </c>
      <c r="E1640" s="52">
        <v>35271.650000000009</v>
      </c>
      <c r="F1640" s="52">
        <v>41906952.798</v>
      </c>
      <c r="G1640" s="52">
        <v>30302272.413083542</v>
      </c>
      <c r="H1640" s="53">
        <v>0.38296403077367658</v>
      </c>
      <c r="I1640" s="52">
        <v>11604680.384916458</v>
      </c>
      <c r="J1640" s="52">
        <v>1188.1199999999997</v>
      </c>
      <c r="K1640" s="52">
        <v>859.11128096030484</v>
      </c>
      <c r="L1640" s="52">
        <v>1188.1199999999999</v>
      </c>
      <c r="M1640" s="51" t="s">
        <v>6525</v>
      </c>
      <c r="N1640" s="54" t="s">
        <v>6522</v>
      </c>
    </row>
    <row r="1641" spans="1:14" s="51" customFormat="1" ht="16.5" customHeight="1" x14ac:dyDescent="0.25">
      <c r="A1641" s="51" t="s">
        <v>4869</v>
      </c>
      <c r="B1641" s="51" t="s">
        <v>4857</v>
      </c>
      <c r="C1641" s="51">
        <v>4989</v>
      </c>
      <c r="D1641" s="51" t="s">
        <v>4858</v>
      </c>
      <c r="E1641" s="52">
        <v>382.64</v>
      </c>
      <c r="F1641" s="52">
        <v>562247.38960000011</v>
      </c>
      <c r="G1641" s="52">
        <v>263207.4796484189</v>
      </c>
      <c r="H1641" s="53">
        <v>1.1361375837458181</v>
      </c>
      <c r="I1641" s="52">
        <v>299039.90995158121</v>
      </c>
      <c r="J1641" s="52">
        <v>1469.3900000000003</v>
      </c>
      <c r="K1641" s="52">
        <v>687.87235952440653</v>
      </c>
      <c r="L1641" s="52">
        <v>1469.39</v>
      </c>
      <c r="M1641" s="51" t="s">
        <v>6525</v>
      </c>
      <c r="N1641" s="54" t="s">
        <v>6527</v>
      </c>
    </row>
    <row r="1642" spans="1:14" s="51" customFormat="1" ht="16.5" customHeight="1" x14ac:dyDescent="0.25">
      <c r="A1642" s="51" t="s">
        <v>4859</v>
      </c>
      <c r="B1642" s="51" t="s">
        <v>4860</v>
      </c>
      <c r="C1642" s="51">
        <v>4983</v>
      </c>
      <c r="D1642" s="51" t="s">
        <v>4861</v>
      </c>
      <c r="E1642" s="52">
        <v>5516.95</v>
      </c>
      <c r="F1642" s="52">
        <v>11281421.237399999</v>
      </c>
      <c r="G1642" s="52">
        <v>11349283.200799555</v>
      </c>
      <c r="H1642" s="53">
        <v>-5.9794052363389971E-3</v>
      </c>
      <c r="I1642" s="52">
        <v>-67861.963399555534</v>
      </c>
      <c r="J1642" s="52">
        <v>2044.8655937429194</v>
      </c>
      <c r="K1642" s="52">
        <v>2057.1662242361367</v>
      </c>
      <c r="L1642" s="52">
        <v>2042.04</v>
      </c>
      <c r="M1642" s="51" t="s">
        <v>6523</v>
      </c>
      <c r="N1642" s="54" t="s">
        <v>6522</v>
      </c>
    </row>
    <row r="1643" spans="1:14" s="51" customFormat="1" ht="16.5" customHeight="1" x14ac:dyDescent="0.25">
      <c r="A1643" s="51" t="s">
        <v>4862</v>
      </c>
      <c r="B1643" s="51" t="s">
        <v>4863</v>
      </c>
      <c r="C1643" s="51">
        <v>4984</v>
      </c>
      <c r="D1643" s="51" t="s">
        <v>4864</v>
      </c>
      <c r="E1643" s="52">
        <v>508.64</v>
      </c>
      <c r="F1643" s="52">
        <v>1585293.5054000001</v>
      </c>
      <c r="G1643" s="52">
        <v>1549244.5920726559</v>
      </c>
      <c r="H1643" s="53">
        <v>2.3268703671326829E-2</v>
      </c>
      <c r="I1643" s="52">
        <v>36048.913327344228</v>
      </c>
      <c r="J1643" s="52">
        <v>3116.7299178200697</v>
      </c>
      <c r="K1643" s="52">
        <v>3045.8567790041207</v>
      </c>
      <c r="L1643" s="52">
        <v>3076.78</v>
      </c>
      <c r="M1643" s="51" t="s">
        <v>6523</v>
      </c>
      <c r="N1643" s="54" t="s">
        <v>6522</v>
      </c>
    </row>
    <row r="1644" spans="1:14" s="51" customFormat="1" ht="16.5" customHeight="1" x14ac:dyDescent="0.25">
      <c r="A1644" s="51" t="s">
        <v>4730</v>
      </c>
      <c r="B1644" s="51" t="s">
        <v>4731</v>
      </c>
      <c r="C1644" s="51">
        <v>4800</v>
      </c>
      <c r="D1644" s="51" t="s">
        <v>4732</v>
      </c>
      <c r="E1644" s="52">
        <v>4886.71</v>
      </c>
      <c r="F1644" s="52">
        <v>9978857.2884</v>
      </c>
      <c r="G1644" s="52">
        <v>9425717.7352823745</v>
      </c>
      <c r="H1644" s="53">
        <v>5.8684077823284664E-2</v>
      </c>
      <c r="I1644" s="52">
        <v>553139.55311762542</v>
      </c>
      <c r="J1644" s="52">
        <v>2042.04</v>
      </c>
      <c r="K1644" s="52">
        <v>1928.8473707836918</v>
      </c>
      <c r="L1644" s="52">
        <v>2042.04</v>
      </c>
      <c r="M1644" s="51" t="s">
        <v>6525</v>
      </c>
      <c r="N1644" s="54" t="s">
        <v>6528</v>
      </c>
    </row>
    <row r="1645" spans="1:14" s="51" customFormat="1" ht="16.5" customHeight="1" x14ac:dyDescent="0.25">
      <c r="A1645" s="51" t="s">
        <v>4870</v>
      </c>
      <c r="B1645" s="51" t="s">
        <v>4871</v>
      </c>
      <c r="C1645" s="51">
        <v>4990</v>
      </c>
      <c r="D1645" s="51" t="s">
        <v>4872</v>
      </c>
      <c r="E1645" s="52">
        <v>3043.9</v>
      </c>
      <c r="F1645" s="52">
        <v>8086026.0857999995</v>
      </c>
      <c r="G1645" s="52">
        <v>10509380.376277326</v>
      </c>
      <c r="H1645" s="53">
        <v>-0.23058964503250157</v>
      </c>
      <c r="I1645" s="52">
        <v>-2423354.2904773261</v>
      </c>
      <c r="J1645" s="52">
        <v>2656.4690317684549</v>
      </c>
      <c r="K1645" s="52">
        <v>3452.6036914081687</v>
      </c>
      <c r="L1645" s="52">
        <v>2655.65</v>
      </c>
      <c r="M1645" s="51" t="s">
        <v>6523</v>
      </c>
      <c r="N1645" s="54" t="s">
        <v>6522</v>
      </c>
    </row>
    <row r="1646" spans="1:14" s="51" customFormat="1" ht="16.5" customHeight="1" x14ac:dyDescent="0.25">
      <c r="A1646" s="51" t="s">
        <v>4873</v>
      </c>
      <c r="B1646" s="51" t="s">
        <v>4874</v>
      </c>
      <c r="C1646" s="51">
        <v>4991</v>
      </c>
      <c r="D1646" s="51" t="s">
        <v>4875</v>
      </c>
      <c r="E1646" s="52">
        <v>339.8</v>
      </c>
      <c r="F1646" s="52">
        <v>1305579.68</v>
      </c>
      <c r="G1646" s="52">
        <v>1561251.3633548196</v>
      </c>
      <c r="H1646" s="53">
        <v>-0.16376074305256771</v>
      </c>
      <c r="I1646" s="52">
        <v>-255671.68335481966</v>
      </c>
      <c r="J1646" s="52">
        <v>3842.2003531489108</v>
      </c>
      <c r="K1646" s="52">
        <v>4594.618491332606</v>
      </c>
      <c r="L1646" s="52">
        <v>3841.4</v>
      </c>
      <c r="M1646" s="51" t="s">
        <v>6524</v>
      </c>
      <c r="N1646" s="54" t="s">
        <v>6522</v>
      </c>
    </row>
    <row r="1647" spans="1:14" s="51" customFormat="1" ht="16.5" customHeight="1" x14ac:dyDescent="0.25">
      <c r="A1647" s="51" t="s">
        <v>4876</v>
      </c>
      <c r="B1647" s="51" t="s">
        <v>4877</v>
      </c>
      <c r="C1647" s="51">
        <v>4994</v>
      </c>
      <c r="D1647" s="51" t="s">
        <v>4878</v>
      </c>
      <c r="E1647" s="52">
        <v>1332.21</v>
      </c>
      <c r="F1647" s="52">
        <v>2835352.7683999995</v>
      </c>
      <c r="G1647" s="52">
        <v>3220129.1042696727</v>
      </c>
      <c r="H1647" s="53">
        <v>-0.11949096555150096</v>
      </c>
      <c r="I1647" s="52">
        <v>-384776.33586967317</v>
      </c>
      <c r="J1647" s="52">
        <v>2128.3076755166221</v>
      </c>
      <c r="K1647" s="52">
        <v>2417.1332629763119</v>
      </c>
      <c r="L1647" s="52">
        <v>2124.1</v>
      </c>
      <c r="M1647" s="51" t="s">
        <v>6523</v>
      </c>
      <c r="N1647" s="54" t="s">
        <v>6522</v>
      </c>
    </row>
    <row r="1648" spans="1:14" s="51" customFormat="1" ht="16.5" customHeight="1" x14ac:dyDescent="0.25">
      <c r="A1648" s="51" t="s">
        <v>4879</v>
      </c>
      <c r="B1648" s="51" t="s">
        <v>4880</v>
      </c>
      <c r="C1648" s="51">
        <v>4998</v>
      </c>
      <c r="D1648" s="51" t="s">
        <v>4881</v>
      </c>
      <c r="E1648" s="52">
        <v>1069.2099999999998</v>
      </c>
      <c r="F1648" s="52">
        <v>2271108.9609999997</v>
      </c>
      <c r="G1648" s="52">
        <v>2307525.776967125</v>
      </c>
      <c r="H1648" s="53">
        <v>-1.5781759116463512E-2</v>
      </c>
      <c r="I1648" s="52">
        <v>-36416.815967125352</v>
      </c>
      <c r="J1648" s="52">
        <v>2124.1</v>
      </c>
      <c r="K1648" s="52">
        <v>2158.1595542195878</v>
      </c>
      <c r="L1648" s="52">
        <v>2124.1</v>
      </c>
      <c r="M1648" s="51" t="s">
        <v>6525</v>
      </c>
      <c r="N1648" s="54" t="s">
        <v>6527</v>
      </c>
    </row>
    <row r="1649" spans="1:14" s="51" customFormat="1" ht="16.5" customHeight="1" x14ac:dyDescent="0.25">
      <c r="A1649" s="51" t="s">
        <v>4882</v>
      </c>
      <c r="B1649" s="51" t="s">
        <v>4883</v>
      </c>
      <c r="C1649" s="51">
        <v>4999</v>
      </c>
      <c r="D1649" s="51" t="s">
        <v>4884</v>
      </c>
      <c r="E1649" s="52">
        <v>243.08</v>
      </c>
      <c r="F1649" s="52">
        <v>197005.08119999999</v>
      </c>
      <c r="G1649" s="52">
        <v>269981.411741791</v>
      </c>
      <c r="H1649" s="53">
        <v>-0.27030131471267826</v>
      </c>
      <c r="I1649" s="52">
        <v>-72976.330541791016</v>
      </c>
      <c r="J1649" s="52">
        <v>810.45368273819304</v>
      </c>
      <c r="K1649" s="52">
        <v>1110.6689638875719</v>
      </c>
      <c r="L1649" s="52">
        <v>793.89</v>
      </c>
      <c r="M1649" s="51" t="s">
        <v>6524</v>
      </c>
      <c r="N1649" s="54" t="s">
        <v>6522</v>
      </c>
    </row>
    <row r="1650" spans="1:14" s="51" customFormat="1" ht="16.5" customHeight="1" x14ac:dyDescent="0.25">
      <c r="A1650" s="51" t="s">
        <v>4885</v>
      </c>
      <c r="B1650" s="51" t="s">
        <v>4886</v>
      </c>
      <c r="C1650" s="51">
        <v>5003</v>
      </c>
      <c r="D1650" s="51" t="s">
        <v>4887</v>
      </c>
      <c r="E1650" s="52">
        <v>2730.66</v>
      </c>
      <c r="F1650" s="52">
        <v>2167843.6674000002</v>
      </c>
      <c r="G1650" s="52">
        <v>2167729.4793422841</v>
      </c>
      <c r="H1650" s="53">
        <v>5.2676341215196487E-5</v>
      </c>
      <c r="I1650" s="52">
        <v>114.18805771600455</v>
      </c>
      <c r="J1650" s="52">
        <v>793.8900000000001</v>
      </c>
      <c r="K1650" s="52">
        <v>793.84818298224025</v>
      </c>
      <c r="L1650" s="52">
        <v>793.89</v>
      </c>
      <c r="M1650" s="51" t="s">
        <v>6521</v>
      </c>
      <c r="N1650" s="54" t="s">
        <v>6522</v>
      </c>
    </row>
    <row r="1651" spans="1:14" s="51" customFormat="1" ht="16.5" customHeight="1" x14ac:dyDescent="0.25">
      <c r="A1651" s="51" t="s">
        <v>4891</v>
      </c>
      <c r="B1651" s="51" t="s">
        <v>4892</v>
      </c>
      <c r="C1651" s="51">
        <v>5205</v>
      </c>
      <c r="D1651" s="51" t="s">
        <v>4893</v>
      </c>
      <c r="E1651" s="52">
        <v>35165.99</v>
      </c>
      <c r="F1651" s="52">
        <v>39902848.853000008</v>
      </c>
      <c r="G1651" s="52">
        <v>48079056.015899666</v>
      </c>
      <c r="H1651" s="53">
        <v>-0.17005756436224118</v>
      </c>
      <c r="I1651" s="52">
        <v>-8176207.1628996581</v>
      </c>
      <c r="J1651" s="52">
        <v>1134.7000000000003</v>
      </c>
      <c r="K1651" s="52">
        <v>1367.2032556427296</v>
      </c>
      <c r="L1651" s="52">
        <v>1134.7</v>
      </c>
      <c r="M1651" s="51" t="s">
        <v>6521</v>
      </c>
      <c r="N1651" s="54" t="s">
        <v>6522</v>
      </c>
    </row>
    <row r="1652" spans="1:14" s="51" customFormat="1" ht="16.5" customHeight="1" x14ac:dyDescent="0.25">
      <c r="A1652" s="51" t="s">
        <v>4894</v>
      </c>
      <c r="B1652" s="51" t="s">
        <v>4895</v>
      </c>
      <c r="C1652" s="51">
        <v>5206</v>
      </c>
      <c r="D1652" s="51" t="s">
        <v>4896</v>
      </c>
      <c r="E1652" s="52">
        <v>5080.3599999999997</v>
      </c>
      <c r="F1652" s="52">
        <v>4078665.4188000001</v>
      </c>
      <c r="G1652" s="52">
        <v>4700688.2444311008</v>
      </c>
      <c r="H1652" s="53">
        <v>-0.13232590490722507</v>
      </c>
      <c r="I1652" s="52">
        <v>-622022.82563110068</v>
      </c>
      <c r="J1652" s="52">
        <v>802.83</v>
      </c>
      <c r="K1652" s="52">
        <v>925.26676149546506</v>
      </c>
      <c r="L1652" s="52">
        <v>802.83</v>
      </c>
      <c r="M1652" s="51" t="s">
        <v>6521</v>
      </c>
      <c r="N1652" s="54" t="s">
        <v>6522</v>
      </c>
    </row>
    <row r="1653" spans="1:14" s="51" customFormat="1" ht="16.5" customHeight="1" x14ac:dyDescent="0.25">
      <c r="A1653" s="51" t="s">
        <v>4897</v>
      </c>
      <c r="B1653" s="51" t="s">
        <v>4898</v>
      </c>
      <c r="C1653" s="51">
        <v>5207</v>
      </c>
      <c r="D1653" s="51" t="s">
        <v>4899</v>
      </c>
      <c r="E1653" s="52">
        <v>13467.820000000002</v>
      </c>
      <c r="F1653" s="52">
        <v>11195798.766000001</v>
      </c>
      <c r="G1653" s="52">
        <v>13198464.924158137</v>
      </c>
      <c r="H1653" s="53">
        <v>-0.15173477898119103</v>
      </c>
      <c r="I1653" s="52">
        <v>-2002666.1581581365</v>
      </c>
      <c r="J1653" s="52">
        <v>831.3</v>
      </c>
      <c r="K1653" s="52">
        <v>980.00009832015394</v>
      </c>
      <c r="L1653" s="52">
        <v>831.3</v>
      </c>
      <c r="M1653" s="51" t="s">
        <v>6521</v>
      </c>
      <c r="N1653" s="54" t="s">
        <v>6522</v>
      </c>
    </row>
    <row r="1654" spans="1:14" s="51" customFormat="1" ht="16.5" customHeight="1" x14ac:dyDescent="0.25">
      <c r="A1654" s="51" t="s">
        <v>4900</v>
      </c>
      <c r="B1654" s="51" t="s">
        <v>4901</v>
      </c>
      <c r="C1654" s="51">
        <v>5208</v>
      </c>
      <c r="D1654" s="51" t="s">
        <v>4902</v>
      </c>
      <c r="E1654" s="52">
        <v>1718.66</v>
      </c>
      <c r="F1654" s="52">
        <v>1009678.3768</v>
      </c>
      <c r="G1654" s="52">
        <v>1197997.4254850259</v>
      </c>
      <c r="H1654" s="53">
        <v>-0.15719486927009241</v>
      </c>
      <c r="I1654" s="52">
        <v>-188319.04868502589</v>
      </c>
      <c r="J1654" s="52">
        <v>587.4799999999999</v>
      </c>
      <c r="K1654" s="52">
        <v>697.05318415802185</v>
      </c>
      <c r="L1654" s="52">
        <v>587.48</v>
      </c>
      <c r="M1654" s="51" t="s">
        <v>6521</v>
      </c>
      <c r="N1654" s="54" t="s">
        <v>6522</v>
      </c>
    </row>
    <row r="1655" spans="1:14" s="51" customFormat="1" ht="16.5" customHeight="1" x14ac:dyDescent="0.25">
      <c r="A1655" s="51" t="s">
        <v>4903</v>
      </c>
      <c r="B1655" s="51" t="s">
        <v>4904</v>
      </c>
      <c r="C1655" s="51">
        <v>5209</v>
      </c>
      <c r="D1655" s="51" t="s">
        <v>4905</v>
      </c>
      <c r="E1655" s="52">
        <v>3327.9500000000003</v>
      </c>
      <c r="F1655" s="52">
        <v>1927348.9629999998</v>
      </c>
      <c r="G1655" s="52">
        <v>2032693.2126509997</v>
      </c>
      <c r="H1655" s="53">
        <v>-5.1824962564622323E-2</v>
      </c>
      <c r="I1655" s="52">
        <v>-105344.2496509999</v>
      </c>
      <c r="J1655" s="52">
        <v>579.13999999999987</v>
      </c>
      <c r="K1655" s="52">
        <v>610.79439674604475</v>
      </c>
      <c r="L1655" s="52">
        <v>579.14</v>
      </c>
      <c r="M1655" s="51" t="s">
        <v>6521</v>
      </c>
      <c r="N1655" s="54" t="s">
        <v>6527</v>
      </c>
    </row>
    <row r="1656" spans="1:14" s="51" customFormat="1" ht="16.5" customHeight="1" x14ac:dyDescent="0.25">
      <c r="A1656" s="51" t="s">
        <v>4906</v>
      </c>
      <c r="B1656" s="51" t="s">
        <v>4907</v>
      </c>
      <c r="C1656" s="51">
        <v>5210</v>
      </c>
      <c r="D1656" s="51" t="s">
        <v>4908</v>
      </c>
      <c r="E1656" s="52">
        <v>940.00000000000011</v>
      </c>
      <c r="F1656" s="52">
        <v>1848819.8813999998</v>
      </c>
      <c r="G1656" s="52">
        <v>1672920.7971992991</v>
      </c>
      <c r="H1656" s="53">
        <v>0.10514489657560611</v>
      </c>
      <c r="I1656" s="52">
        <v>175899.08420070074</v>
      </c>
      <c r="J1656" s="52">
        <v>1966.8296610638295</v>
      </c>
      <c r="K1656" s="52">
        <v>1779.702975743935</v>
      </c>
      <c r="L1656" s="52">
        <v>1938.51</v>
      </c>
      <c r="M1656" s="51" t="s">
        <v>6521</v>
      </c>
      <c r="N1656" s="54" t="s">
        <v>6527</v>
      </c>
    </row>
    <row r="1657" spans="1:14" s="51" customFormat="1" ht="16.5" customHeight="1" x14ac:dyDescent="0.25">
      <c r="A1657" s="51" t="s">
        <v>4909</v>
      </c>
      <c r="B1657" s="51" t="s">
        <v>4910</v>
      </c>
      <c r="C1657" s="51">
        <v>5211</v>
      </c>
      <c r="D1657" s="51" t="s">
        <v>4911</v>
      </c>
      <c r="E1657" s="52">
        <v>775.30000000000007</v>
      </c>
      <c r="F1657" s="52">
        <v>3438561.6922999998</v>
      </c>
      <c r="G1657" s="52">
        <v>2879062.4209388131</v>
      </c>
      <c r="H1657" s="53">
        <v>0.19433384538385368</v>
      </c>
      <c r="I1657" s="52">
        <v>559499.27136118663</v>
      </c>
      <c r="J1657" s="52">
        <v>4435.1369693022052</v>
      </c>
      <c r="K1657" s="52">
        <v>3713.4817760077553</v>
      </c>
      <c r="L1657" s="52">
        <v>4422.1099999999997</v>
      </c>
      <c r="M1657" s="51" t="s">
        <v>6521</v>
      </c>
      <c r="N1657" s="54" t="s">
        <v>6522</v>
      </c>
    </row>
    <row r="1658" spans="1:14" s="51" customFormat="1" ht="16.5" customHeight="1" x14ac:dyDescent="0.25">
      <c r="A1658" s="51" t="s">
        <v>4912</v>
      </c>
      <c r="B1658" s="51" t="s">
        <v>4913</v>
      </c>
      <c r="C1658" s="51">
        <v>5212</v>
      </c>
      <c r="D1658" s="51" t="s">
        <v>4914</v>
      </c>
      <c r="E1658" s="52">
        <v>1307.8099999999997</v>
      </c>
      <c r="F1658" s="52">
        <v>8753174.8338000011</v>
      </c>
      <c r="G1658" s="52">
        <v>8404752.5343984757</v>
      </c>
      <c r="H1658" s="53">
        <v>4.1455390622808119E-2</v>
      </c>
      <c r="I1658" s="52">
        <v>348422.29940152541</v>
      </c>
      <c r="J1658" s="52">
        <v>6693.0019144982853</v>
      </c>
      <c r="K1658" s="52">
        <v>6426.5853100973973</v>
      </c>
      <c r="L1658" s="52">
        <v>6568.08</v>
      </c>
      <c r="M1658" s="51" t="s">
        <v>6521</v>
      </c>
      <c r="N1658" s="54" t="s">
        <v>6522</v>
      </c>
    </row>
    <row r="1659" spans="1:14" s="51" customFormat="1" ht="16.5" customHeight="1" x14ac:dyDescent="0.25">
      <c r="A1659" s="51" t="s">
        <v>4915</v>
      </c>
      <c r="B1659" s="51" t="s">
        <v>4916</v>
      </c>
      <c r="C1659" s="51">
        <v>5213</v>
      </c>
      <c r="D1659" s="51" t="s">
        <v>4917</v>
      </c>
      <c r="E1659" s="52">
        <v>378.46999999999997</v>
      </c>
      <c r="F1659" s="52">
        <v>3860122.7798000006</v>
      </c>
      <c r="G1659" s="52">
        <v>3938805.3236566922</v>
      </c>
      <c r="H1659" s="53">
        <v>-1.9976245940392046E-2</v>
      </c>
      <c r="I1659" s="52">
        <v>-78682.543856691569</v>
      </c>
      <c r="J1659" s="52">
        <v>10199.283377282218</v>
      </c>
      <c r="K1659" s="52">
        <v>10407.179759708015</v>
      </c>
      <c r="L1659" s="52">
        <v>10037.69</v>
      </c>
      <c r="M1659" s="51" t="s">
        <v>6524</v>
      </c>
      <c r="N1659" s="54" t="s">
        <v>6522</v>
      </c>
    </row>
    <row r="1660" spans="1:14" s="51" customFormat="1" ht="16.5" customHeight="1" x14ac:dyDescent="0.25">
      <c r="A1660" s="51" t="s">
        <v>4918</v>
      </c>
      <c r="B1660" s="51" t="s">
        <v>4919</v>
      </c>
      <c r="C1660" s="51">
        <v>5214</v>
      </c>
      <c r="D1660" s="51" t="s">
        <v>4920</v>
      </c>
      <c r="E1660" s="52">
        <v>1221.7100000000003</v>
      </c>
      <c r="F1660" s="52">
        <v>724107.51700000011</v>
      </c>
      <c r="G1660" s="52">
        <v>783367.79345720692</v>
      </c>
      <c r="H1660" s="53">
        <v>-7.564808886982155E-2</v>
      </c>
      <c r="I1660" s="52">
        <v>-59260.276457206812</v>
      </c>
      <c r="J1660" s="52">
        <v>592.69999999999993</v>
      </c>
      <c r="K1660" s="52">
        <v>641.20600916519197</v>
      </c>
      <c r="L1660" s="52">
        <v>592.70000000000005</v>
      </c>
      <c r="M1660" s="51" t="s">
        <v>6521</v>
      </c>
      <c r="N1660" s="54" t="s">
        <v>6527</v>
      </c>
    </row>
    <row r="1661" spans="1:14" s="51" customFormat="1" ht="16.5" customHeight="1" x14ac:dyDescent="0.25">
      <c r="A1661" s="51" t="s">
        <v>4921</v>
      </c>
      <c r="B1661" s="51" t="s">
        <v>4922</v>
      </c>
      <c r="C1661" s="51">
        <v>5215</v>
      </c>
      <c r="D1661" s="51" t="s">
        <v>4923</v>
      </c>
      <c r="E1661" s="52">
        <v>5664.3200000000006</v>
      </c>
      <c r="F1661" s="52">
        <v>7551442.7524000006</v>
      </c>
      <c r="G1661" s="52">
        <v>8315462.3484222321</v>
      </c>
      <c r="H1661" s="53">
        <v>-9.187938854262212E-2</v>
      </c>
      <c r="I1661" s="52">
        <v>-764019.5960222315</v>
      </c>
      <c r="J1661" s="52">
        <v>1333.1596294700864</v>
      </c>
      <c r="K1661" s="52">
        <v>1468.0424743697797</v>
      </c>
      <c r="L1661" s="52">
        <v>1321.94</v>
      </c>
      <c r="M1661" s="51" t="s">
        <v>6521</v>
      </c>
      <c r="N1661" s="54" t="s">
        <v>6522</v>
      </c>
    </row>
    <row r="1662" spans="1:14" s="51" customFormat="1" ht="16.5" customHeight="1" x14ac:dyDescent="0.25">
      <c r="A1662" s="51" t="s">
        <v>4924</v>
      </c>
      <c r="B1662" s="51" t="s">
        <v>4925</v>
      </c>
      <c r="C1662" s="51">
        <v>5216</v>
      </c>
      <c r="D1662" s="51" t="s">
        <v>4926</v>
      </c>
      <c r="E1662" s="52">
        <v>1136.0999999999999</v>
      </c>
      <c r="F1662" s="52">
        <v>2879725.8875999996</v>
      </c>
      <c r="G1662" s="52">
        <v>3148811.5296815797</v>
      </c>
      <c r="H1662" s="53">
        <v>-8.5456255334783737E-2</v>
      </c>
      <c r="I1662" s="52">
        <v>-269085.64208158012</v>
      </c>
      <c r="J1662" s="52">
        <v>2534.7468423554265</v>
      </c>
      <c r="K1662" s="52">
        <v>2771.5971566601356</v>
      </c>
      <c r="L1662" s="52">
        <v>2518.33</v>
      </c>
      <c r="M1662" s="51" t="s">
        <v>6521</v>
      </c>
      <c r="N1662" s="54" t="s">
        <v>6522</v>
      </c>
    </row>
    <row r="1663" spans="1:14" s="51" customFormat="1" ht="16.5" customHeight="1" x14ac:dyDescent="0.25">
      <c r="A1663" s="51" t="s">
        <v>4927</v>
      </c>
      <c r="B1663" s="51" t="s">
        <v>4928</v>
      </c>
      <c r="C1663" s="51">
        <v>5217</v>
      </c>
      <c r="D1663" s="51" t="s">
        <v>4929</v>
      </c>
      <c r="E1663" s="52">
        <v>334.12</v>
      </c>
      <c r="F1663" s="52">
        <v>1500882.3114</v>
      </c>
      <c r="G1663" s="52">
        <v>1643109.4887823211</v>
      </c>
      <c r="H1663" s="53">
        <v>-8.6559768751456212E-2</v>
      </c>
      <c r="I1663" s="52">
        <v>-142227.1773823211</v>
      </c>
      <c r="J1663" s="52">
        <v>4492.0457063330541</v>
      </c>
      <c r="K1663" s="52">
        <v>4917.722640914405</v>
      </c>
      <c r="L1663" s="52">
        <v>4409.75</v>
      </c>
      <c r="M1663" s="51" t="s">
        <v>6524</v>
      </c>
      <c r="N1663" s="54" t="s">
        <v>6522</v>
      </c>
    </row>
    <row r="1664" spans="1:14" s="51" customFormat="1" ht="16.5" customHeight="1" x14ac:dyDescent="0.25">
      <c r="A1664" s="51" t="s">
        <v>4930</v>
      </c>
      <c r="B1664" s="51" t="s">
        <v>4931</v>
      </c>
      <c r="C1664" s="51">
        <v>5219</v>
      </c>
      <c r="D1664" s="51" t="s">
        <v>4932</v>
      </c>
      <c r="E1664" s="52">
        <v>10170.150000000001</v>
      </c>
      <c r="F1664" s="52">
        <v>5358041.8260000004</v>
      </c>
      <c r="G1664" s="52">
        <v>6250955.0413379399</v>
      </c>
      <c r="H1664" s="53">
        <v>-0.14284428690224948</v>
      </c>
      <c r="I1664" s="52">
        <v>-892913.21533793956</v>
      </c>
      <c r="J1664" s="52">
        <v>526.83999999999992</v>
      </c>
      <c r="K1664" s="52">
        <v>614.63744795680884</v>
      </c>
      <c r="L1664" s="52">
        <v>526.84</v>
      </c>
      <c r="M1664" s="51" t="s">
        <v>6521</v>
      </c>
      <c r="N1664" s="54" t="s">
        <v>6522</v>
      </c>
    </row>
    <row r="1665" spans="1:14" s="51" customFormat="1" ht="16.5" customHeight="1" x14ac:dyDescent="0.25">
      <c r="A1665" s="51" t="s">
        <v>4933</v>
      </c>
      <c r="B1665" s="51" t="s">
        <v>4934</v>
      </c>
      <c r="C1665" s="51">
        <v>5220</v>
      </c>
      <c r="D1665" s="51" t="s">
        <v>4935</v>
      </c>
      <c r="E1665" s="52">
        <v>3233.95</v>
      </c>
      <c r="F1665" s="52">
        <v>3806872.9794000001</v>
      </c>
      <c r="G1665" s="52">
        <v>4637654.3613731191</v>
      </c>
      <c r="H1665" s="53">
        <v>-0.17913827060780374</v>
      </c>
      <c r="I1665" s="52">
        <v>-830781.38197311899</v>
      </c>
      <c r="J1665" s="52">
        <v>1177.1588860062773</v>
      </c>
      <c r="K1665" s="52">
        <v>1434.0525862716243</v>
      </c>
      <c r="L1665" s="52">
        <v>1291.5</v>
      </c>
      <c r="M1665" s="51" t="s">
        <v>6521</v>
      </c>
      <c r="N1665" s="54" t="s">
        <v>6528</v>
      </c>
    </row>
    <row r="1666" spans="1:14" s="51" customFormat="1" ht="16.5" customHeight="1" x14ac:dyDescent="0.25">
      <c r="A1666" s="51" t="s">
        <v>4936</v>
      </c>
      <c r="B1666" s="51" t="s">
        <v>4937</v>
      </c>
      <c r="C1666" s="51">
        <v>5221</v>
      </c>
      <c r="D1666" s="51" t="s">
        <v>4938</v>
      </c>
      <c r="E1666" s="52">
        <v>532.2299999999999</v>
      </c>
      <c r="F1666" s="52">
        <v>1538217.8439</v>
      </c>
      <c r="G1666" s="52">
        <v>1266570.1085946674</v>
      </c>
      <c r="H1666" s="53">
        <v>0.21447508784708447</v>
      </c>
      <c r="I1666" s="52">
        <v>271647.73530533258</v>
      </c>
      <c r="J1666" s="52">
        <v>2890.1374291189904</v>
      </c>
      <c r="K1666" s="52">
        <v>2379.7420449705346</v>
      </c>
      <c r="L1666" s="52">
        <v>2862.25</v>
      </c>
      <c r="M1666" s="51" t="s">
        <v>6525</v>
      </c>
      <c r="N1666" s="54" t="s">
        <v>6522</v>
      </c>
    </row>
    <row r="1667" spans="1:14" s="51" customFormat="1" ht="16.5" customHeight="1" x14ac:dyDescent="0.25">
      <c r="A1667" s="51" t="s">
        <v>4939</v>
      </c>
      <c r="B1667" s="51" t="s">
        <v>4940</v>
      </c>
      <c r="C1667" s="51">
        <v>5222</v>
      </c>
      <c r="D1667" s="51" t="s">
        <v>4941</v>
      </c>
      <c r="E1667" s="52">
        <v>239.14000000000001</v>
      </c>
      <c r="F1667" s="52">
        <v>1097026.6392000003</v>
      </c>
      <c r="G1667" s="52">
        <v>880954.91649238137</v>
      </c>
      <c r="H1667" s="53">
        <v>0.24526989822354617</v>
      </c>
      <c r="I1667" s="52">
        <v>216071.72270761896</v>
      </c>
      <c r="J1667" s="52">
        <v>4587.3824504474378</v>
      </c>
      <c r="K1667" s="52">
        <v>3683.8459333126257</v>
      </c>
      <c r="L1667" s="52">
        <v>4508.92</v>
      </c>
      <c r="M1667" s="51" t="s">
        <v>6525</v>
      </c>
      <c r="N1667" s="54" t="s">
        <v>6522</v>
      </c>
    </row>
    <row r="1668" spans="1:14" s="51" customFormat="1" ht="16.5" customHeight="1" x14ac:dyDescent="0.25">
      <c r="A1668" s="51" t="s">
        <v>4942</v>
      </c>
      <c r="B1668" s="51" t="s">
        <v>4943</v>
      </c>
      <c r="C1668" s="51">
        <v>5224</v>
      </c>
      <c r="D1668" s="51" t="s">
        <v>4944</v>
      </c>
      <c r="E1668" s="52">
        <v>648.69000000000005</v>
      </c>
      <c r="F1668" s="52">
        <v>822795.55410000007</v>
      </c>
      <c r="G1668" s="52">
        <v>955665.59697872668</v>
      </c>
      <c r="H1668" s="53">
        <v>-0.13903403376535306</v>
      </c>
      <c r="I1668" s="52">
        <v>-132870.04287872661</v>
      </c>
      <c r="J1668" s="52">
        <v>1268.3956190167876</v>
      </c>
      <c r="K1668" s="52">
        <v>1473.2238773200243</v>
      </c>
      <c r="L1668" s="52">
        <v>1257.26</v>
      </c>
      <c r="M1668" s="51" t="s">
        <v>6521</v>
      </c>
      <c r="N1668" s="54" t="s">
        <v>6522</v>
      </c>
    </row>
    <row r="1669" spans="1:14" s="51" customFormat="1" ht="16.5" customHeight="1" x14ac:dyDescent="0.25">
      <c r="A1669" s="51" t="s">
        <v>4945</v>
      </c>
      <c r="B1669" s="51" t="s">
        <v>4946</v>
      </c>
      <c r="C1669" s="51">
        <v>5225</v>
      </c>
      <c r="D1669" s="51" t="s">
        <v>4947</v>
      </c>
      <c r="E1669" s="52">
        <v>177.77</v>
      </c>
      <c r="F1669" s="52">
        <v>413373.15580000007</v>
      </c>
      <c r="G1669" s="52">
        <v>454666.58365906728</v>
      </c>
      <c r="H1669" s="53">
        <v>-9.0821338851748923E-2</v>
      </c>
      <c r="I1669" s="52">
        <v>-41293.427859067218</v>
      </c>
      <c r="J1669" s="52">
        <v>2325.3257343758792</v>
      </c>
      <c r="K1669" s="52">
        <v>2557.6114285822537</v>
      </c>
      <c r="L1669" s="52">
        <v>2316.54</v>
      </c>
      <c r="M1669" s="51" t="s">
        <v>6525</v>
      </c>
      <c r="N1669" s="54" t="s">
        <v>6526</v>
      </c>
    </row>
    <row r="1670" spans="1:14" s="51" customFormat="1" ht="16.5" customHeight="1" x14ac:dyDescent="0.25">
      <c r="A1670" s="51" t="s">
        <v>4963</v>
      </c>
      <c r="B1670" s="51" t="s">
        <v>4964</v>
      </c>
      <c r="C1670" s="51">
        <v>5238</v>
      </c>
      <c r="D1670" s="51" t="s">
        <v>4965</v>
      </c>
      <c r="E1670" s="52">
        <v>971.54</v>
      </c>
      <c r="F1670" s="52">
        <v>448812.61839999992</v>
      </c>
      <c r="G1670" s="52">
        <v>535976.21521770675</v>
      </c>
      <c r="H1670" s="53">
        <v>-0.16262586723610872</v>
      </c>
      <c r="I1670" s="52">
        <v>-87163.596817706828</v>
      </c>
      <c r="J1670" s="52">
        <v>461.95999999999992</v>
      </c>
      <c r="K1670" s="52">
        <v>551.67694095735305</v>
      </c>
      <c r="L1670" s="52">
        <v>461.96</v>
      </c>
      <c r="M1670" s="51" t="s">
        <v>6521</v>
      </c>
      <c r="N1670" s="54" t="s">
        <v>6522</v>
      </c>
    </row>
    <row r="1671" spans="1:14" s="51" customFormat="1" ht="16.5" customHeight="1" x14ac:dyDescent="0.25">
      <c r="A1671" s="51" t="s">
        <v>4948</v>
      </c>
      <c r="B1671" s="51" t="s">
        <v>4949</v>
      </c>
      <c r="C1671" s="51">
        <v>5228</v>
      </c>
      <c r="D1671" s="51" t="s">
        <v>4950</v>
      </c>
      <c r="E1671" s="52">
        <v>2497.4299999999994</v>
      </c>
      <c r="F1671" s="52">
        <v>3288546.5455</v>
      </c>
      <c r="G1671" s="52">
        <v>4467502.632558601</v>
      </c>
      <c r="H1671" s="53">
        <v>-0.2638960027614794</v>
      </c>
      <c r="I1671" s="52">
        <v>-1178956.087058601</v>
      </c>
      <c r="J1671" s="52">
        <v>1316.7722600833661</v>
      </c>
      <c r="K1671" s="52">
        <v>1788.8399805234189</v>
      </c>
      <c r="L1671" s="52">
        <v>1306.45</v>
      </c>
      <c r="M1671" s="51" t="s">
        <v>6525</v>
      </c>
      <c r="N1671" s="54" t="s">
        <v>6522</v>
      </c>
    </row>
    <row r="1672" spans="1:14" s="51" customFormat="1" ht="16.5" customHeight="1" x14ac:dyDescent="0.25">
      <c r="A1672" s="51" t="s">
        <v>4951</v>
      </c>
      <c r="B1672" s="51" t="s">
        <v>4952</v>
      </c>
      <c r="C1672" s="51">
        <v>5229</v>
      </c>
      <c r="D1672" s="51" t="s">
        <v>4953</v>
      </c>
      <c r="E1672" s="52">
        <v>197.14000000000001</v>
      </c>
      <c r="F1672" s="52">
        <v>727085.75760000001</v>
      </c>
      <c r="G1672" s="52">
        <v>519858.27721469826</v>
      </c>
      <c r="H1672" s="53">
        <v>0.39862302759818924</v>
      </c>
      <c r="I1672" s="52">
        <v>207227.48038530175</v>
      </c>
      <c r="J1672" s="52">
        <v>3688.169613472659</v>
      </c>
      <c r="K1672" s="52">
        <v>2637.000493125181</v>
      </c>
      <c r="L1672" s="52">
        <v>3651.3</v>
      </c>
      <c r="M1672" s="51" t="s">
        <v>6525</v>
      </c>
      <c r="N1672" s="54" t="s">
        <v>6527</v>
      </c>
    </row>
    <row r="1673" spans="1:14" s="51" customFormat="1" ht="16.5" customHeight="1" x14ac:dyDescent="0.25">
      <c r="A1673" s="51" t="s">
        <v>4954</v>
      </c>
      <c r="B1673" s="51" t="s">
        <v>4955</v>
      </c>
      <c r="C1673" s="51">
        <v>5232</v>
      </c>
      <c r="D1673" s="51" t="s">
        <v>4956</v>
      </c>
      <c r="E1673" s="52">
        <v>172.16000000000003</v>
      </c>
      <c r="F1673" s="52">
        <v>57856.089599999999</v>
      </c>
      <c r="G1673" s="52">
        <v>104199.36043416182</v>
      </c>
      <c r="H1673" s="53">
        <v>-0.4447558088750817</v>
      </c>
      <c r="I1673" s="52">
        <v>-46343.27083416182</v>
      </c>
      <c r="J1673" s="52">
        <v>336.05999999999995</v>
      </c>
      <c r="K1673" s="52">
        <v>605.24721441776137</v>
      </c>
      <c r="L1673" s="52">
        <v>336.06</v>
      </c>
      <c r="M1673" s="51" t="s">
        <v>6525</v>
      </c>
      <c r="N1673" s="54" t="s">
        <v>6530</v>
      </c>
    </row>
    <row r="1674" spans="1:14" s="51" customFormat="1" ht="16.5" customHeight="1" x14ac:dyDescent="0.25">
      <c r="A1674" s="51" t="s">
        <v>4957</v>
      </c>
      <c r="B1674" s="51" t="s">
        <v>4958</v>
      </c>
      <c r="C1674" s="51">
        <v>5236</v>
      </c>
      <c r="D1674" s="51" t="s">
        <v>4959</v>
      </c>
      <c r="E1674" s="52">
        <v>1609.18</v>
      </c>
      <c r="F1674" s="52">
        <v>1080548.2781999998</v>
      </c>
      <c r="G1674" s="52">
        <v>1175078.4552590251</v>
      </c>
      <c r="H1674" s="53">
        <v>-8.0445843114524407E-2</v>
      </c>
      <c r="I1674" s="52">
        <v>-94530.177059025271</v>
      </c>
      <c r="J1674" s="52">
        <v>671.4899999999999</v>
      </c>
      <c r="K1674" s="52">
        <v>730.23431515369634</v>
      </c>
      <c r="L1674" s="52">
        <v>671.49</v>
      </c>
      <c r="M1674" s="51" t="s">
        <v>6525</v>
      </c>
      <c r="N1674" s="54" t="s">
        <v>6522</v>
      </c>
    </row>
    <row r="1675" spans="1:14" s="51" customFormat="1" ht="16.5" customHeight="1" x14ac:dyDescent="0.25">
      <c r="A1675" s="51" t="s">
        <v>4960</v>
      </c>
      <c r="B1675" s="51" t="s">
        <v>4961</v>
      </c>
      <c r="C1675" s="51">
        <v>5237</v>
      </c>
      <c r="D1675" s="51" t="s">
        <v>4962</v>
      </c>
      <c r="E1675" s="52">
        <v>679.18000000000006</v>
      </c>
      <c r="F1675" s="52">
        <v>588645.30599999998</v>
      </c>
      <c r="G1675" s="52">
        <v>503118.68360197439</v>
      </c>
      <c r="H1675" s="53">
        <v>0.169992936429463</v>
      </c>
      <c r="I1675" s="52">
        <v>85526.622398025589</v>
      </c>
      <c r="J1675" s="52">
        <v>866.69999999999993</v>
      </c>
      <c r="K1675" s="52">
        <v>740.77370299769484</v>
      </c>
      <c r="L1675" s="52">
        <v>866.7</v>
      </c>
      <c r="M1675" s="51" t="s">
        <v>6524</v>
      </c>
      <c r="N1675" s="54" t="s">
        <v>6528</v>
      </c>
    </row>
    <row r="1676" spans="1:14" s="51" customFormat="1" ht="16.5" customHeight="1" x14ac:dyDescent="0.25">
      <c r="A1676" s="51" t="s">
        <v>4978</v>
      </c>
      <c r="B1676" s="51" t="s">
        <v>4979</v>
      </c>
      <c r="C1676" s="51">
        <v>5314</v>
      </c>
      <c r="D1676" s="51" t="s">
        <v>4980</v>
      </c>
      <c r="E1676" s="52">
        <v>187.85999999999999</v>
      </c>
      <c r="F1676" s="52">
        <v>721949.73719999997</v>
      </c>
      <c r="G1676" s="52">
        <v>791129.13083636097</v>
      </c>
      <c r="H1676" s="53">
        <v>-8.7443870968607063E-2</v>
      </c>
      <c r="I1676" s="52">
        <v>-69179.393636360997</v>
      </c>
      <c r="J1676" s="52">
        <v>3843.02</v>
      </c>
      <c r="K1676" s="52">
        <v>4211.2697265855477</v>
      </c>
      <c r="L1676" s="52">
        <v>3843.02</v>
      </c>
      <c r="M1676" s="51" t="s">
        <v>6525</v>
      </c>
      <c r="N1676" s="54" t="s">
        <v>6531</v>
      </c>
    </row>
    <row r="1677" spans="1:14" s="51" customFormat="1" ht="16.5" customHeight="1" x14ac:dyDescent="0.25">
      <c r="A1677" s="51" t="s">
        <v>4966</v>
      </c>
      <c r="B1677" s="51" t="s">
        <v>4967</v>
      </c>
      <c r="C1677" s="51">
        <v>5310</v>
      </c>
      <c r="D1677" s="51" t="s">
        <v>4968</v>
      </c>
      <c r="E1677" s="52">
        <v>1108.07</v>
      </c>
      <c r="F1677" s="52">
        <v>962802.02300000004</v>
      </c>
      <c r="G1677" s="52">
        <v>948617.52670705155</v>
      </c>
      <c r="H1677" s="53">
        <v>1.4952808580490196E-2</v>
      </c>
      <c r="I1677" s="52">
        <v>14184.49629294849</v>
      </c>
      <c r="J1677" s="52">
        <v>868.90000000000009</v>
      </c>
      <c r="K1677" s="52">
        <v>856.09891677155019</v>
      </c>
      <c r="L1677" s="52">
        <v>868.9</v>
      </c>
      <c r="M1677" s="51" t="s">
        <v>6521</v>
      </c>
      <c r="N1677" s="54" t="s">
        <v>6526</v>
      </c>
    </row>
    <row r="1678" spans="1:14" s="51" customFormat="1" ht="16.5" customHeight="1" x14ac:dyDescent="0.25">
      <c r="A1678" s="51" t="s">
        <v>4969</v>
      </c>
      <c r="B1678" s="51" t="s">
        <v>4970</v>
      </c>
      <c r="C1678" s="51">
        <v>5311</v>
      </c>
      <c r="D1678" s="51" t="s">
        <v>4971</v>
      </c>
      <c r="E1678" s="52">
        <v>672.8599999999999</v>
      </c>
      <c r="F1678" s="52">
        <v>1765525.7114000001</v>
      </c>
      <c r="G1678" s="52">
        <v>2167883.7842064048</v>
      </c>
      <c r="H1678" s="53">
        <v>-0.18559946604965061</v>
      </c>
      <c r="I1678" s="52">
        <v>-402358.07280640467</v>
      </c>
      <c r="J1678" s="52">
        <v>2623.9124207115901</v>
      </c>
      <c r="K1678" s="52">
        <v>3221.8942784626893</v>
      </c>
      <c r="L1678" s="52">
        <v>2469.34</v>
      </c>
      <c r="M1678" s="51" t="s">
        <v>6521</v>
      </c>
      <c r="N1678" s="54" t="s">
        <v>6528</v>
      </c>
    </row>
    <row r="1679" spans="1:14" s="51" customFormat="1" ht="16.5" customHeight="1" x14ac:dyDescent="0.25">
      <c r="A1679" s="51" t="s">
        <v>4972</v>
      </c>
      <c r="B1679" s="51" t="s">
        <v>4973</v>
      </c>
      <c r="C1679" s="51">
        <v>5312</v>
      </c>
      <c r="D1679" s="51" t="s">
        <v>4974</v>
      </c>
      <c r="E1679" s="52">
        <v>23546.890000000003</v>
      </c>
      <c r="F1679" s="52">
        <v>16771507.871400001</v>
      </c>
      <c r="G1679" s="52">
        <v>15683610.956470484</v>
      </c>
      <c r="H1679" s="53">
        <v>6.9365206644627309E-2</v>
      </c>
      <c r="I1679" s="52">
        <v>1087896.9149295166</v>
      </c>
      <c r="J1679" s="52">
        <v>712.25999999999988</v>
      </c>
      <c r="K1679" s="52">
        <v>666.05870059572544</v>
      </c>
      <c r="L1679" s="52">
        <v>712.26</v>
      </c>
      <c r="M1679" s="51" t="s">
        <v>6521</v>
      </c>
      <c r="N1679" s="54" t="s">
        <v>6522</v>
      </c>
    </row>
    <row r="1680" spans="1:14" s="51" customFormat="1" ht="16.5" customHeight="1" x14ac:dyDescent="0.25">
      <c r="A1680" s="51" t="s">
        <v>4975</v>
      </c>
      <c r="B1680" s="51" t="s">
        <v>4976</v>
      </c>
      <c r="C1680" s="51">
        <v>5313</v>
      </c>
      <c r="D1680" s="51" t="s">
        <v>4977</v>
      </c>
      <c r="E1680" s="52">
        <v>14696.49</v>
      </c>
      <c r="F1680" s="52">
        <v>11641675.063399998</v>
      </c>
      <c r="G1680" s="52">
        <v>16287472.824906293</v>
      </c>
      <c r="H1680" s="53">
        <v>-0.28523748352181966</v>
      </c>
      <c r="I1680" s="52">
        <v>-4645797.7615062948</v>
      </c>
      <c r="J1680" s="52">
        <v>792.13982817665976</v>
      </c>
      <c r="K1680" s="52">
        <v>1108.2559730184753</v>
      </c>
      <c r="L1680" s="52">
        <v>712.26</v>
      </c>
      <c r="M1680" s="51" t="s">
        <v>6521</v>
      </c>
      <c r="N1680" s="54" t="s">
        <v>6522</v>
      </c>
    </row>
    <row r="1681" spans="1:14" s="51" customFormat="1" ht="16.5" customHeight="1" x14ac:dyDescent="0.25">
      <c r="A1681" s="51" t="s">
        <v>4981</v>
      </c>
      <c r="B1681" s="51" t="s">
        <v>4982</v>
      </c>
      <c r="C1681" s="51">
        <v>5319</v>
      </c>
      <c r="D1681" s="51" t="s">
        <v>4983</v>
      </c>
      <c r="E1681" s="52">
        <v>137.60000000000002</v>
      </c>
      <c r="F1681" s="52">
        <v>525717.55960000004</v>
      </c>
      <c r="G1681" s="52">
        <v>587935.53354919131</v>
      </c>
      <c r="H1681" s="53">
        <v>-0.10582448312589632</v>
      </c>
      <c r="I1681" s="52">
        <v>-62217.973949191277</v>
      </c>
      <c r="J1681" s="52">
        <v>3820.6217994186045</v>
      </c>
      <c r="K1681" s="52">
        <v>4272.7873077702852</v>
      </c>
      <c r="L1681" s="52">
        <v>3812.19</v>
      </c>
      <c r="M1681" s="51" t="s">
        <v>6525</v>
      </c>
      <c r="N1681" s="54" t="s">
        <v>6528</v>
      </c>
    </row>
    <row r="1682" spans="1:14" s="51" customFormat="1" ht="16.5" customHeight="1" x14ac:dyDescent="0.25">
      <c r="A1682" s="51" t="s">
        <v>4984</v>
      </c>
      <c r="B1682" s="51" t="s">
        <v>4985</v>
      </c>
      <c r="C1682" s="51">
        <v>5322</v>
      </c>
      <c r="D1682" s="51" t="s">
        <v>4986</v>
      </c>
      <c r="E1682" s="52">
        <v>2632.77</v>
      </c>
      <c r="F1682" s="52">
        <v>9766207.9242000021</v>
      </c>
      <c r="G1682" s="52">
        <v>10613528.471930047</v>
      </c>
      <c r="H1682" s="53">
        <v>-7.9834010901368213E-2</v>
      </c>
      <c r="I1682" s="52">
        <v>-847320.54773004539</v>
      </c>
      <c r="J1682" s="52">
        <v>3709.4801005025133</v>
      </c>
      <c r="K1682" s="52">
        <v>4031.3162456006594</v>
      </c>
      <c r="L1682" s="52">
        <v>3709.05</v>
      </c>
      <c r="M1682" s="51" t="s">
        <v>6521</v>
      </c>
      <c r="N1682" s="54" t="s">
        <v>6522</v>
      </c>
    </row>
    <row r="1683" spans="1:14" s="51" customFormat="1" ht="16.5" customHeight="1" x14ac:dyDescent="0.25">
      <c r="A1683" s="51" t="s">
        <v>4987</v>
      </c>
      <c r="B1683" s="51" t="s">
        <v>4988</v>
      </c>
      <c r="C1683" s="51">
        <v>5323</v>
      </c>
      <c r="D1683" s="51" t="s">
        <v>4989</v>
      </c>
      <c r="E1683" s="52">
        <v>1735.72</v>
      </c>
      <c r="F1683" s="52">
        <v>7071232.6455999995</v>
      </c>
      <c r="G1683" s="52">
        <v>7531136.0796591863</v>
      </c>
      <c r="H1683" s="53">
        <v>-6.1066939860685565E-2</v>
      </c>
      <c r="I1683" s="52">
        <v>-459903.43405918684</v>
      </c>
      <c r="J1683" s="52">
        <v>4073.9477828221138</v>
      </c>
      <c r="K1683" s="52">
        <v>4338.9118519456979</v>
      </c>
      <c r="L1683" s="52">
        <v>4080.12</v>
      </c>
      <c r="M1683" s="51" t="s">
        <v>6521</v>
      </c>
      <c r="N1683" s="54" t="s">
        <v>6522</v>
      </c>
    </row>
    <row r="1684" spans="1:14" s="51" customFormat="1" ht="16.5" customHeight="1" x14ac:dyDescent="0.25">
      <c r="A1684" s="51" t="s">
        <v>4990</v>
      </c>
      <c r="B1684" s="51" t="s">
        <v>4991</v>
      </c>
      <c r="C1684" s="51">
        <v>5324</v>
      </c>
      <c r="D1684" s="51" t="s">
        <v>4992</v>
      </c>
      <c r="E1684" s="52">
        <v>1964.9</v>
      </c>
      <c r="F1684" s="52">
        <v>8731649.019199999</v>
      </c>
      <c r="G1684" s="52">
        <v>9463336.3095169105</v>
      </c>
      <c r="H1684" s="53">
        <v>-7.7318111328356975E-2</v>
      </c>
      <c r="I1684" s="52">
        <v>-731687.29031691141</v>
      </c>
      <c r="J1684" s="52">
        <v>4443.8134353911137</v>
      </c>
      <c r="K1684" s="52">
        <v>4816.192330152634</v>
      </c>
      <c r="L1684" s="52">
        <v>4423.4399999999996</v>
      </c>
      <c r="M1684" s="51" t="s">
        <v>6521</v>
      </c>
      <c r="N1684" s="54" t="s">
        <v>6522</v>
      </c>
    </row>
    <row r="1685" spans="1:14" s="51" customFormat="1" ht="16.5" customHeight="1" x14ac:dyDescent="0.25">
      <c r="A1685" s="51" t="s">
        <v>4993</v>
      </c>
      <c r="B1685" s="51" t="s">
        <v>4994</v>
      </c>
      <c r="C1685" s="51">
        <v>5325</v>
      </c>
      <c r="D1685" s="51" t="s">
        <v>4995</v>
      </c>
      <c r="E1685" s="52">
        <v>185.99</v>
      </c>
      <c r="F1685" s="52">
        <v>1319427.7161999999</v>
      </c>
      <c r="G1685" s="52">
        <v>1491602.8932620527</v>
      </c>
      <c r="H1685" s="53">
        <v>-0.11542963468347478</v>
      </c>
      <c r="I1685" s="52">
        <v>-172175.17706205277</v>
      </c>
      <c r="J1685" s="52">
        <v>7094.0788010108063</v>
      </c>
      <c r="K1685" s="52">
        <v>8019.8015660092078</v>
      </c>
      <c r="L1685" s="52">
        <v>7052.89</v>
      </c>
      <c r="M1685" s="51" t="s">
        <v>6525</v>
      </c>
      <c r="N1685" s="54" t="s">
        <v>6528</v>
      </c>
    </row>
    <row r="1686" spans="1:14" s="51" customFormat="1" ht="16.5" customHeight="1" x14ac:dyDescent="0.25">
      <c r="A1686" s="51" t="s">
        <v>4996</v>
      </c>
      <c r="B1686" s="51" t="s">
        <v>4997</v>
      </c>
      <c r="C1686" s="51">
        <v>5326</v>
      </c>
      <c r="D1686" s="51" t="s">
        <v>4998</v>
      </c>
      <c r="E1686" s="52">
        <v>90334.02</v>
      </c>
      <c r="F1686" s="52">
        <v>251254419.48904821</v>
      </c>
      <c r="G1686" s="52">
        <v>347094941.19166255</v>
      </c>
      <c r="H1686" s="53">
        <v>-0.27612192034136307</v>
      </c>
      <c r="I1686" s="52">
        <v>-95840521.702614337</v>
      </c>
      <c r="J1686" s="52">
        <v>2781.3930951932416</v>
      </c>
      <c r="K1686" s="52">
        <v>3842.3502152529304</v>
      </c>
      <c r="L1686" s="52">
        <v>2782.75</v>
      </c>
      <c r="M1686" s="51" t="s">
        <v>6521</v>
      </c>
      <c r="N1686" s="54" t="s">
        <v>6522</v>
      </c>
    </row>
    <row r="1687" spans="1:14" s="51" customFormat="1" ht="16.5" customHeight="1" x14ac:dyDescent="0.25">
      <c r="A1687" s="51" t="s">
        <v>4999</v>
      </c>
      <c r="B1687" s="51" t="s">
        <v>5000</v>
      </c>
      <c r="C1687" s="51">
        <v>5327</v>
      </c>
      <c r="D1687" s="51" t="s">
        <v>5001</v>
      </c>
      <c r="E1687" s="52">
        <v>9665.3000000000011</v>
      </c>
      <c r="F1687" s="52">
        <v>39615147.126885146</v>
      </c>
      <c r="G1687" s="52">
        <v>40764449.091996469</v>
      </c>
      <c r="H1687" s="53">
        <v>-2.8193732301339258E-2</v>
      </c>
      <c r="I1687" s="52">
        <v>-1149301.9651113227</v>
      </c>
      <c r="J1687" s="52">
        <v>4098.6981394147251</v>
      </c>
      <c r="K1687" s="52">
        <v>4217.6082575808787</v>
      </c>
      <c r="L1687" s="52">
        <v>4100.05</v>
      </c>
      <c r="M1687" s="51" t="s">
        <v>6521</v>
      </c>
      <c r="N1687" s="54" t="s">
        <v>6522</v>
      </c>
    </row>
    <row r="1688" spans="1:14" s="51" customFormat="1" ht="16.5" customHeight="1" x14ac:dyDescent="0.25">
      <c r="A1688" s="51" t="s">
        <v>5002</v>
      </c>
      <c r="B1688" s="51" t="s">
        <v>5003</v>
      </c>
      <c r="C1688" s="51">
        <v>5328</v>
      </c>
      <c r="D1688" s="51" t="s">
        <v>5004</v>
      </c>
      <c r="E1688" s="52">
        <v>9244.2900000000009</v>
      </c>
      <c r="F1688" s="52">
        <v>40106270.018737435</v>
      </c>
      <c r="G1688" s="52">
        <v>43695460.295828067</v>
      </c>
      <c r="H1688" s="53">
        <v>-8.2141033709017153E-2</v>
      </c>
      <c r="I1688" s="52">
        <v>-3589190.2770906314</v>
      </c>
      <c r="J1688" s="52">
        <v>4338.4911138375619</v>
      </c>
      <c r="K1688" s="52">
        <v>4726.7513563321863</v>
      </c>
      <c r="L1688" s="52">
        <v>4326.91</v>
      </c>
      <c r="M1688" s="51" t="s">
        <v>6521</v>
      </c>
      <c r="N1688" s="54" t="s">
        <v>6522</v>
      </c>
    </row>
    <row r="1689" spans="1:14" s="51" customFormat="1" ht="16.5" customHeight="1" x14ac:dyDescent="0.25">
      <c r="A1689" s="51" t="s">
        <v>5005</v>
      </c>
      <c r="B1689" s="51" t="s">
        <v>5006</v>
      </c>
      <c r="C1689" s="51">
        <v>5329</v>
      </c>
      <c r="D1689" s="51" t="s">
        <v>5007</v>
      </c>
      <c r="E1689" s="52">
        <v>1062.44</v>
      </c>
      <c r="F1689" s="52">
        <v>7233247.7711014831</v>
      </c>
      <c r="G1689" s="52">
        <v>8357150.1404385474</v>
      </c>
      <c r="H1689" s="53">
        <v>-0.134483926990701</v>
      </c>
      <c r="I1689" s="52">
        <v>-1123902.3693370642</v>
      </c>
      <c r="J1689" s="52">
        <v>6808.1470681652445</v>
      </c>
      <c r="K1689" s="52">
        <v>7865.9972708468686</v>
      </c>
      <c r="L1689" s="52">
        <v>6868.5</v>
      </c>
      <c r="M1689" s="51" t="s">
        <v>6521</v>
      </c>
      <c r="N1689" s="54" t="s">
        <v>6527</v>
      </c>
    </row>
    <row r="1690" spans="1:14" s="51" customFormat="1" ht="16.5" customHeight="1" x14ac:dyDescent="0.25">
      <c r="A1690" s="51" t="s">
        <v>5008</v>
      </c>
      <c r="B1690" s="51" t="s">
        <v>5009</v>
      </c>
      <c r="C1690" s="51">
        <v>5330</v>
      </c>
      <c r="D1690" s="51" t="s">
        <v>5010</v>
      </c>
      <c r="E1690" s="52">
        <v>7084.7899999999991</v>
      </c>
      <c r="F1690" s="52">
        <v>16156557.857000001</v>
      </c>
      <c r="G1690" s="52">
        <v>16556931.117401436</v>
      </c>
      <c r="H1690" s="53">
        <v>-2.4181610563121847E-2</v>
      </c>
      <c r="I1690" s="52">
        <v>-400373.2604014352</v>
      </c>
      <c r="J1690" s="52">
        <v>2280.4568458627573</v>
      </c>
      <c r="K1690" s="52">
        <v>2336.9685082269816</v>
      </c>
      <c r="L1690" s="52">
        <v>2277.2199999999998</v>
      </c>
      <c r="M1690" s="51" t="s">
        <v>6524</v>
      </c>
      <c r="N1690" s="54" t="s">
        <v>6522</v>
      </c>
    </row>
    <row r="1691" spans="1:14" s="51" customFormat="1" ht="16.5" customHeight="1" x14ac:dyDescent="0.25">
      <c r="A1691" s="51" t="s">
        <v>5011</v>
      </c>
      <c r="B1691" s="51" t="s">
        <v>5012</v>
      </c>
      <c r="C1691" s="51">
        <v>5331</v>
      </c>
      <c r="D1691" s="51" t="s">
        <v>5013</v>
      </c>
      <c r="E1691" s="52">
        <v>579.91000000000008</v>
      </c>
      <c r="F1691" s="52">
        <v>2116541.6072999998</v>
      </c>
      <c r="G1691" s="52">
        <v>2093705.6141841176</v>
      </c>
      <c r="H1691" s="53">
        <v>1.0906974199799802E-2</v>
      </c>
      <c r="I1691" s="52">
        <v>22835.993115882156</v>
      </c>
      <c r="J1691" s="52">
        <v>3649.7760123122544</v>
      </c>
      <c r="K1691" s="52">
        <v>3610.3974999295019</v>
      </c>
      <c r="L1691" s="52">
        <v>3599.83</v>
      </c>
      <c r="M1691" s="51" t="s">
        <v>6521</v>
      </c>
      <c r="N1691" s="54" t="s">
        <v>6522</v>
      </c>
    </row>
    <row r="1692" spans="1:14" s="51" customFormat="1" ht="16.5" customHeight="1" x14ac:dyDescent="0.25">
      <c r="A1692" s="51" t="s">
        <v>5014</v>
      </c>
      <c r="B1692" s="51" t="s">
        <v>5015</v>
      </c>
      <c r="C1692" s="51">
        <v>5332</v>
      </c>
      <c r="D1692" s="51" t="s">
        <v>5016</v>
      </c>
      <c r="E1692" s="52">
        <v>239.14</v>
      </c>
      <c r="F1692" s="52">
        <v>177499.27359999999</v>
      </c>
      <c r="G1692" s="52">
        <v>215308.89581463151</v>
      </c>
      <c r="H1692" s="53">
        <v>-0.17560640990506693</v>
      </c>
      <c r="I1692" s="52">
        <v>-37809.622214631527</v>
      </c>
      <c r="J1692" s="52">
        <v>742.24</v>
      </c>
      <c r="K1692" s="52">
        <v>900.34664135916842</v>
      </c>
      <c r="L1692" s="52">
        <v>742.24</v>
      </c>
      <c r="M1692" s="51" t="s">
        <v>6525</v>
      </c>
      <c r="N1692" s="54" t="s">
        <v>6527</v>
      </c>
    </row>
    <row r="1693" spans="1:14" s="51" customFormat="1" ht="16.5" customHeight="1" x14ac:dyDescent="0.25">
      <c r="A1693" s="51" t="s">
        <v>5017</v>
      </c>
      <c r="B1693" s="51" t="s">
        <v>5018</v>
      </c>
      <c r="C1693" s="51">
        <v>5333</v>
      </c>
      <c r="D1693" s="51" t="s">
        <v>5019</v>
      </c>
      <c r="E1693" s="52">
        <v>577.29000000000008</v>
      </c>
      <c r="F1693" s="52">
        <v>1415363.7575000001</v>
      </c>
      <c r="G1693" s="52">
        <v>1460755.5874211618</v>
      </c>
      <c r="H1693" s="53">
        <v>-3.1074212764982234E-2</v>
      </c>
      <c r="I1693" s="52">
        <v>-45391.829921161756</v>
      </c>
      <c r="J1693" s="52">
        <v>2451.7378743785616</v>
      </c>
      <c r="K1693" s="52">
        <v>2530.3670380937861</v>
      </c>
      <c r="L1693" s="52">
        <v>2329.35</v>
      </c>
      <c r="M1693" s="51" t="s">
        <v>6521</v>
      </c>
      <c r="N1693" s="54" t="s">
        <v>6522</v>
      </c>
    </row>
    <row r="1694" spans="1:14" s="51" customFormat="1" ht="16.5" customHeight="1" x14ac:dyDescent="0.25">
      <c r="A1694" s="51" t="s">
        <v>5035</v>
      </c>
      <c r="B1694" s="51" t="s">
        <v>5036</v>
      </c>
      <c r="C1694" s="51">
        <v>5475</v>
      </c>
      <c r="D1694" s="51" t="s">
        <v>5037</v>
      </c>
      <c r="E1694" s="52">
        <v>6246.82</v>
      </c>
      <c r="F1694" s="52">
        <v>8618812.3213999998</v>
      </c>
      <c r="G1694" s="52">
        <v>9237350.1827383768</v>
      </c>
      <c r="H1694" s="53">
        <v>-6.6960529708424921E-2</v>
      </c>
      <c r="I1694" s="52">
        <v>-618537.861338377</v>
      </c>
      <c r="J1694" s="52">
        <v>1379.711968873763</v>
      </c>
      <c r="K1694" s="52">
        <v>1478.728406251241</v>
      </c>
      <c r="L1694" s="52">
        <v>1364.57</v>
      </c>
      <c r="M1694" s="51" t="s">
        <v>6521</v>
      </c>
      <c r="N1694" s="54" t="s">
        <v>6522</v>
      </c>
    </row>
    <row r="1695" spans="1:14" s="51" customFormat="1" ht="16.5" customHeight="1" x14ac:dyDescent="0.25">
      <c r="A1695" s="51" t="s">
        <v>5038</v>
      </c>
      <c r="B1695" s="51" t="s">
        <v>5039</v>
      </c>
      <c r="C1695" s="51">
        <v>5476</v>
      </c>
      <c r="D1695" s="51" t="s">
        <v>5040</v>
      </c>
      <c r="E1695" s="52">
        <v>671.33999999999992</v>
      </c>
      <c r="F1695" s="52">
        <v>1490369.1604000002</v>
      </c>
      <c r="G1695" s="52">
        <v>1730628.6970680188</v>
      </c>
      <c r="H1695" s="53">
        <v>-0.13882789362909531</v>
      </c>
      <c r="I1695" s="52">
        <v>-240259.53666801867</v>
      </c>
      <c r="J1695" s="52">
        <v>2219.9915994875923</v>
      </c>
      <c r="K1695" s="52">
        <v>2577.8721617481738</v>
      </c>
      <c r="L1695" s="52">
        <v>2182.2800000000002</v>
      </c>
      <c r="M1695" s="51" t="s">
        <v>6524</v>
      </c>
      <c r="N1695" s="54" t="s">
        <v>6522</v>
      </c>
    </row>
    <row r="1696" spans="1:14" s="51" customFormat="1" ht="16.5" customHeight="1" x14ac:dyDescent="0.25">
      <c r="A1696" s="51" t="s">
        <v>5020</v>
      </c>
      <c r="B1696" s="51" t="s">
        <v>5021</v>
      </c>
      <c r="C1696" s="51">
        <v>5460</v>
      </c>
      <c r="D1696" s="51" t="s">
        <v>5022</v>
      </c>
      <c r="E1696" s="52">
        <v>2563.4700000000003</v>
      </c>
      <c r="F1696" s="52">
        <v>1604065.7178000002</v>
      </c>
      <c r="G1696" s="52">
        <v>1758369.6723676585</v>
      </c>
      <c r="H1696" s="53">
        <v>-8.7753989955870138E-2</v>
      </c>
      <c r="I1696" s="52">
        <v>-154303.95456765825</v>
      </c>
      <c r="J1696" s="52">
        <v>625.74</v>
      </c>
      <c r="K1696" s="52">
        <v>685.933391991191</v>
      </c>
      <c r="L1696" s="52">
        <v>625.74</v>
      </c>
      <c r="M1696" s="51" t="s">
        <v>6521</v>
      </c>
      <c r="N1696" s="54" t="s">
        <v>6522</v>
      </c>
    </row>
    <row r="1697" spans="1:14" s="51" customFormat="1" ht="16.5" customHeight="1" x14ac:dyDescent="0.25">
      <c r="A1697" s="51" t="s">
        <v>5041</v>
      </c>
      <c r="B1697" s="51" t="s">
        <v>5042</v>
      </c>
      <c r="C1697" s="51">
        <v>5477</v>
      </c>
      <c r="D1697" s="51" t="s">
        <v>5043</v>
      </c>
      <c r="E1697" s="52">
        <v>48603.340000000004</v>
      </c>
      <c r="F1697" s="52">
        <v>46340633.266400002</v>
      </c>
      <c r="G1697" s="52">
        <v>48459248.809514761</v>
      </c>
      <c r="H1697" s="53">
        <v>-4.3719529195400564E-2</v>
      </c>
      <c r="I1697" s="52">
        <v>-2118615.543114759</v>
      </c>
      <c r="J1697" s="52">
        <v>953.4454477079147</v>
      </c>
      <c r="K1697" s="52">
        <v>997.03536443204848</v>
      </c>
      <c r="L1697" s="52">
        <v>937.96</v>
      </c>
      <c r="M1697" s="51" t="s">
        <v>6521</v>
      </c>
      <c r="N1697" s="54" t="s">
        <v>6522</v>
      </c>
    </row>
    <row r="1698" spans="1:14" s="51" customFormat="1" ht="16.5" customHeight="1" x14ac:dyDescent="0.25">
      <c r="A1698" s="51" t="s">
        <v>5044</v>
      </c>
      <c r="B1698" s="51" t="s">
        <v>5045</v>
      </c>
      <c r="C1698" s="51">
        <v>5478</v>
      </c>
      <c r="D1698" s="51" t="s">
        <v>5046</v>
      </c>
      <c r="E1698" s="52">
        <v>8247.0300000000007</v>
      </c>
      <c r="F1698" s="52">
        <v>17126765.882100001</v>
      </c>
      <c r="G1698" s="52">
        <v>18293713.585629314</v>
      </c>
      <c r="H1698" s="53">
        <v>-6.3789547052163997E-2</v>
      </c>
      <c r="I1698" s="52">
        <v>-1166947.7035293132</v>
      </c>
      <c r="J1698" s="52">
        <v>2076.7192409994868</v>
      </c>
      <c r="K1698" s="52">
        <v>2218.2183871805137</v>
      </c>
      <c r="L1698" s="52">
        <v>2060.2800000000002</v>
      </c>
      <c r="M1698" s="51" t="s">
        <v>6521</v>
      </c>
      <c r="N1698" s="54" t="s">
        <v>6522</v>
      </c>
    </row>
    <row r="1699" spans="1:14" s="51" customFormat="1" ht="16.5" customHeight="1" x14ac:dyDescent="0.25">
      <c r="A1699" s="51" t="s">
        <v>5047</v>
      </c>
      <c r="B1699" s="51" t="s">
        <v>5048</v>
      </c>
      <c r="C1699" s="51">
        <v>5479</v>
      </c>
      <c r="D1699" s="51" t="s">
        <v>5049</v>
      </c>
      <c r="E1699" s="52">
        <v>1043.1099999999999</v>
      </c>
      <c r="F1699" s="52">
        <v>2925468.1196999997</v>
      </c>
      <c r="G1699" s="52">
        <v>2917978.8241347382</v>
      </c>
      <c r="H1699" s="53">
        <v>2.5666038092246879E-3</v>
      </c>
      <c r="I1699" s="52">
        <v>7489.2955652615055</v>
      </c>
      <c r="J1699" s="52">
        <v>2804.5633918762164</v>
      </c>
      <c r="K1699" s="52">
        <v>2797.383616430423</v>
      </c>
      <c r="L1699" s="52">
        <v>2729.97</v>
      </c>
      <c r="M1699" s="51" t="s">
        <v>6521</v>
      </c>
      <c r="N1699" s="54" t="s">
        <v>6530</v>
      </c>
    </row>
    <row r="1700" spans="1:14" s="51" customFormat="1" ht="16.5" customHeight="1" x14ac:dyDescent="0.25">
      <c r="A1700" s="51" t="s">
        <v>5050</v>
      </c>
      <c r="B1700" s="51" t="s">
        <v>5051</v>
      </c>
      <c r="C1700" s="51">
        <v>5480</v>
      </c>
      <c r="D1700" s="51" t="s">
        <v>5052</v>
      </c>
      <c r="E1700" s="52">
        <v>434.90999999999997</v>
      </c>
      <c r="F1700" s="52">
        <v>1799996.2448999998</v>
      </c>
      <c r="G1700" s="52">
        <v>2097247.6276501077</v>
      </c>
      <c r="H1700" s="53">
        <v>-0.14173404171789084</v>
      </c>
      <c r="I1700" s="52">
        <v>-297251.38275010791</v>
      </c>
      <c r="J1700" s="52">
        <v>4138.7787011105747</v>
      </c>
      <c r="K1700" s="52">
        <v>4822.2566224048833</v>
      </c>
      <c r="L1700" s="52">
        <v>3990.99</v>
      </c>
      <c r="M1700" s="51" t="s">
        <v>6524</v>
      </c>
      <c r="N1700" s="54" t="s">
        <v>6528</v>
      </c>
    </row>
    <row r="1701" spans="1:14" s="51" customFormat="1" ht="16.5" customHeight="1" x14ac:dyDescent="0.25">
      <c r="A1701" s="51" t="s">
        <v>5053</v>
      </c>
      <c r="B1701" s="51" t="s">
        <v>5054</v>
      </c>
      <c r="C1701" s="51">
        <v>5481</v>
      </c>
      <c r="D1701" s="51" t="s">
        <v>5055</v>
      </c>
      <c r="E1701" s="52">
        <v>40968.080000000009</v>
      </c>
      <c r="F1701" s="52">
        <v>18206214.751999997</v>
      </c>
      <c r="G1701" s="52">
        <v>21496554.240750317</v>
      </c>
      <c r="H1701" s="53">
        <v>-0.15306357716219143</v>
      </c>
      <c r="I1701" s="52">
        <v>-3290339.4887503199</v>
      </c>
      <c r="J1701" s="52">
        <v>444.39999999999981</v>
      </c>
      <c r="K1701" s="52">
        <v>524.71471059298631</v>
      </c>
      <c r="L1701" s="52">
        <v>444.4</v>
      </c>
      <c r="M1701" s="51" t="s">
        <v>6524</v>
      </c>
      <c r="N1701" s="54" t="s">
        <v>6526</v>
      </c>
    </row>
    <row r="1702" spans="1:14" s="51" customFormat="1" ht="16.5" customHeight="1" x14ac:dyDescent="0.25">
      <c r="A1702" s="51" t="s">
        <v>5023</v>
      </c>
      <c r="B1702" s="51" t="s">
        <v>5024</v>
      </c>
      <c r="C1702" s="51">
        <v>5469</v>
      </c>
      <c r="D1702" s="51" t="s">
        <v>5025</v>
      </c>
      <c r="E1702" s="52">
        <v>10053.17</v>
      </c>
      <c r="F1702" s="52">
        <v>4836479.5553000001</v>
      </c>
      <c r="G1702" s="52">
        <v>5590750.92040921</v>
      </c>
      <c r="H1702" s="53">
        <v>-0.13491414227661602</v>
      </c>
      <c r="I1702" s="52">
        <v>-754271.3651092099</v>
      </c>
      <c r="J1702" s="52">
        <v>481.09000000000003</v>
      </c>
      <c r="K1702" s="52">
        <v>556.11821151032063</v>
      </c>
      <c r="L1702" s="52">
        <v>481.09</v>
      </c>
      <c r="M1702" s="51" t="s">
        <v>6524</v>
      </c>
      <c r="N1702" s="54" t="s">
        <v>6522</v>
      </c>
    </row>
    <row r="1703" spans="1:14" s="51" customFormat="1" ht="16.5" customHeight="1" x14ac:dyDescent="0.25">
      <c r="A1703" s="51" t="s">
        <v>5026</v>
      </c>
      <c r="B1703" s="51" t="s">
        <v>5027</v>
      </c>
      <c r="C1703" s="51">
        <v>5470</v>
      </c>
      <c r="D1703" s="51" t="s">
        <v>5028</v>
      </c>
      <c r="E1703" s="52">
        <v>1545.94</v>
      </c>
      <c r="F1703" s="52">
        <v>2295337.2483999999</v>
      </c>
      <c r="G1703" s="52">
        <v>2302285.450500546</v>
      </c>
      <c r="H1703" s="53">
        <v>-3.0179585676639586E-3</v>
      </c>
      <c r="I1703" s="52">
        <v>-6948.2021005460992</v>
      </c>
      <c r="J1703" s="52">
        <v>1484.7518328007554</v>
      </c>
      <c r="K1703" s="52">
        <v>1489.246316480941</v>
      </c>
      <c r="L1703" s="52">
        <v>1386.2</v>
      </c>
      <c r="M1703" s="51" t="s">
        <v>6521</v>
      </c>
      <c r="N1703" s="54" t="s">
        <v>6522</v>
      </c>
    </row>
    <row r="1704" spans="1:14" s="51" customFormat="1" ht="16.5" customHeight="1" x14ac:dyDescent="0.25">
      <c r="A1704" s="51" t="s">
        <v>5029</v>
      </c>
      <c r="B1704" s="51" t="s">
        <v>5030</v>
      </c>
      <c r="C1704" s="51">
        <v>5472</v>
      </c>
      <c r="D1704" s="51" t="s">
        <v>5031</v>
      </c>
      <c r="E1704" s="52">
        <v>1968.63</v>
      </c>
      <c r="F1704" s="52">
        <v>818477.60880000005</v>
      </c>
      <c r="G1704" s="52">
        <v>961192.92910237052</v>
      </c>
      <c r="H1704" s="53">
        <v>-0.14847728898260626</v>
      </c>
      <c r="I1704" s="52">
        <v>-142715.32030237047</v>
      </c>
      <c r="J1704" s="52">
        <v>415.76</v>
      </c>
      <c r="K1704" s="52">
        <v>488.25474015044495</v>
      </c>
      <c r="L1704" s="52">
        <v>415.76</v>
      </c>
      <c r="M1704" s="51" t="s">
        <v>6521</v>
      </c>
      <c r="N1704" s="54" t="s">
        <v>6522</v>
      </c>
    </row>
    <row r="1705" spans="1:14" s="51" customFormat="1" ht="16.5" customHeight="1" x14ac:dyDescent="0.25">
      <c r="A1705" s="51" t="s">
        <v>5032</v>
      </c>
      <c r="B1705" s="51" t="s">
        <v>5033</v>
      </c>
      <c r="C1705" s="51">
        <v>5473</v>
      </c>
      <c r="D1705" s="51" t="s">
        <v>5034</v>
      </c>
      <c r="E1705" s="52">
        <v>2087.9900000000002</v>
      </c>
      <c r="F1705" s="52">
        <v>2910652.6532000001</v>
      </c>
      <c r="G1705" s="52">
        <v>2970804.7265368043</v>
      </c>
      <c r="H1705" s="53">
        <v>-2.0247737186996573E-2</v>
      </c>
      <c r="I1705" s="52">
        <v>-60152.073336804286</v>
      </c>
      <c r="J1705" s="52">
        <v>1393.9974105239967</v>
      </c>
      <c r="K1705" s="52">
        <v>1422.806012737994</v>
      </c>
      <c r="L1705" s="52">
        <v>1325.92</v>
      </c>
      <c r="M1705" s="51" t="s">
        <v>6521</v>
      </c>
      <c r="N1705" s="54" t="s">
        <v>6522</v>
      </c>
    </row>
    <row r="1706" spans="1:14" s="51" customFormat="1" ht="16.5" customHeight="1" x14ac:dyDescent="0.25">
      <c r="A1706" s="51" t="s">
        <v>5056</v>
      </c>
      <c r="B1706" s="51" t="s">
        <v>5057</v>
      </c>
      <c r="C1706" s="51">
        <v>5482</v>
      </c>
      <c r="D1706" s="51" t="s">
        <v>5058</v>
      </c>
      <c r="E1706" s="52">
        <v>2803.9500000000003</v>
      </c>
      <c r="F1706" s="52">
        <v>4966872.4301000005</v>
      </c>
      <c r="G1706" s="52">
        <v>3827141.5448604785</v>
      </c>
      <c r="H1706" s="53">
        <v>0.2978021251317664</v>
      </c>
      <c r="I1706" s="52">
        <v>1139730.885239522</v>
      </c>
      <c r="J1706" s="52">
        <v>1771.3840939032436</v>
      </c>
      <c r="K1706" s="52">
        <v>1364.9107669040027</v>
      </c>
      <c r="L1706" s="52">
        <v>1806.57</v>
      </c>
      <c r="M1706" s="51" t="s">
        <v>6521</v>
      </c>
      <c r="N1706" s="54" t="s">
        <v>6527</v>
      </c>
    </row>
    <row r="1707" spans="1:14" s="51" customFormat="1" ht="16.5" customHeight="1" x14ac:dyDescent="0.25">
      <c r="A1707" s="51" t="s">
        <v>5059</v>
      </c>
      <c r="B1707" s="51" t="s">
        <v>5060</v>
      </c>
      <c r="C1707" s="51">
        <v>5483</v>
      </c>
      <c r="D1707" s="51" t="s">
        <v>5061</v>
      </c>
      <c r="E1707" s="52">
        <v>3851.35</v>
      </c>
      <c r="F1707" s="52">
        <v>7592260.0204000007</v>
      </c>
      <c r="G1707" s="52">
        <v>8409447.3624954782</v>
      </c>
      <c r="H1707" s="53">
        <v>-9.7174916123498933E-2</v>
      </c>
      <c r="I1707" s="52">
        <v>-817187.34209547751</v>
      </c>
      <c r="J1707" s="52">
        <v>1971.3243461124023</v>
      </c>
      <c r="K1707" s="52">
        <v>2183.5063971063337</v>
      </c>
      <c r="L1707" s="52">
        <v>1970.89</v>
      </c>
      <c r="M1707" s="51" t="s">
        <v>6521</v>
      </c>
      <c r="N1707" s="54" t="s">
        <v>6522</v>
      </c>
    </row>
    <row r="1708" spans="1:14" s="51" customFormat="1" ht="16.5" customHeight="1" x14ac:dyDescent="0.25">
      <c r="A1708" s="51" t="s">
        <v>5062</v>
      </c>
      <c r="B1708" s="51" t="s">
        <v>5063</v>
      </c>
      <c r="C1708" s="51">
        <v>5484</v>
      </c>
      <c r="D1708" s="51" t="s">
        <v>5064</v>
      </c>
      <c r="E1708" s="52">
        <v>538.29</v>
      </c>
      <c r="F1708" s="52">
        <v>1623596.8398999998</v>
      </c>
      <c r="G1708" s="52">
        <v>1803045.2291624087</v>
      </c>
      <c r="H1708" s="53">
        <v>-9.9525173500927822E-2</v>
      </c>
      <c r="I1708" s="52">
        <v>-179448.38926240895</v>
      </c>
      <c r="J1708" s="52">
        <v>3016.2121531144921</v>
      </c>
      <c r="K1708" s="52">
        <v>3349.5796488183114</v>
      </c>
      <c r="L1708" s="52">
        <v>3012.24</v>
      </c>
      <c r="M1708" s="51" t="s">
        <v>6521</v>
      </c>
      <c r="N1708" s="54" t="s">
        <v>6522</v>
      </c>
    </row>
    <row r="1709" spans="1:14" s="51" customFormat="1" ht="16.5" customHeight="1" x14ac:dyDescent="0.25">
      <c r="A1709" s="51" t="s">
        <v>5065</v>
      </c>
      <c r="B1709" s="51" t="s">
        <v>5066</v>
      </c>
      <c r="C1709" s="51">
        <v>5485</v>
      </c>
      <c r="D1709" s="51" t="s">
        <v>5067</v>
      </c>
      <c r="E1709" s="52">
        <v>1001.69</v>
      </c>
      <c r="F1709" s="52">
        <v>1161950.3831</v>
      </c>
      <c r="G1709" s="52">
        <v>1358709.2617435844</v>
      </c>
      <c r="H1709" s="53">
        <v>-0.14481308414067229</v>
      </c>
      <c r="I1709" s="52">
        <v>-196758.87864358444</v>
      </c>
      <c r="J1709" s="52">
        <v>1159.99</v>
      </c>
      <c r="K1709" s="52">
        <v>1356.4169171535948</v>
      </c>
      <c r="L1709" s="52">
        <v>1159.99</v>
      </c>
      <c r="M1709" s="51" t="s">
        <v>6523</v>
      </c>
      <c r="N1709" s="54" t="s">
        <v>6526</v>
      </c>
    </row>
    <row r="1710" spans="1:14" s="51" customFormat="1" ht="16.5" customHeight="1" x14ac:dyDescent="0.25">
      <c r="A1710" s="51" t="s">
        <v>5068</v>
      </c>
      <c r="B1710" s="51" t="s">
        <v>5069</v>
      </c>
      <c r="C1710" s="51">
        <v>5486</v>
      </c>
      <c r="D1710" s="51" t="s">
        <v>5070</v>
      </c>
      <c r="E1710" s="52">
        <v>1687.4399999999998</v>
      </c>
      <c r="F1710" s="52">
        <v>5368448.3081999999</v>
      </c>
      <c r="G1710" s="52">
        <v>5886804.8407190489</v>
      </c>
      <c r="H1710" s="53">
        <v>-8.8053969265903809E-2</v>
      </c>
      <c r="I1710" s="52">
        <v>-518356.53251904901</v>
      </c>
      <c r="J1710" s="52">
        <v>3181.4158181624239</v>
      </c>
      <c r="K1710" s="52">
        <v>3488.600981794345</v>
      </c>
      <c r="L1710" s="52">
        <v>3230.58</v>
      </c>
      <c r="M1710" s="51" t="s">
        <v>6521</v>
      </c>
      <c r="N1710" s="54" t="s">
        <v>6522</v>
      </c>
    </row>
    <row r="1711" spans="1:14" s="51" customFormat="1" ht="16.5" customHeight="1" x14ac:dyDescent="0.25">
      <c r="A1711" s="51" t="s">
        <v>5071</v>
      </c>
      <c r="B1711" s="51" t="s">
        <v>5072</v>
      </c>
      <c r="C1711" s="51">
        <v>5487</v>
      </c>
      <c r="D1711" s="51" t="s">
        <v>5073</v>
      </c>
      <c r="E1711" s="52">
        <v>566.1</v>
      </c>
      <c r="F1711" s="52">
        <v>2221797.5844000005</v>
      </c>
      <c r="G1711" s="52">
        <v>2287818.8190721758</v>
      </c>
      <c r="H1711" s="53">
        <v>-2.8857719904126888E-2</v>
      </c>
      <c r="I1711" s="52">
        <v>-66021.234672175255</v>
      </c>
      <c r="J1711" s="52">
        <v>3924.7440105988348</v>
      </c>
      <c r="K1711" s="52">
        <v>4041.3686964708986</v>
      </c>
      <c r="L1711" s="52">
        <v>3957.78</v>
      </c>
      <c r="M1711" s="51" t="s">
        <v>6521</v>
      </c>
      <c r="N1711" s="54" t="s">
        <v>6522</v>
      </c>
    </row>
    <row r="1712" spans="1:14" s="51" customFormat="1" ht="16.5" customHeight="1" x14ac:dyDescent="0.25">
      <c r="A1712" s="51" t="s">
        <v>5074</v>
      </c>
      <c r="B1712" s="51" t="s">
        <v>5075</v>
      </c>
      <c r="C1712" s="51">
        <v>5488</v>
      </c>
      <c r="D1712" s="51" t="s">
        <v>5076</v>
      </c>
      <c r="E1712" s="52">
        <v>2552</v>
      </c>
      <c r="F1712" s="52">
        <v>7114890.1365999999</v>
      </c>
      <c r="G1712" s="52">
        <v>7608587.6725324402</v>
      </c>
      <c r="H1712" s="53">
        <v>-6.4886882714741523E-2</v>
      </c>
      <c r="I1712" s="52">
        <v>-493697.53593244031</v>
      </c>
      <c r="J1712" s="52">
        <v>2787.9663544670848</v>
      </c>
      <c r="K1712" s="52">
        <v>2981.4215017760343</v>
      </c>
      <c r="L1712" s="52">
        <v>2834.76</v>
      </c>
      <c r="M1712" s="51" t="s">
        <v>6521</v>
      </c>
      <c r="N1712" s="54" t="s">
        <v>6522</v>
      </c>
    </row>
    <row r="1713" spans="1:14" s="51" customFormat="1" ht="16.5" customHeight="1" x14ac:dyDescent="0.25">
      <c r="A1713" s="51" t="s">
        <v>5077</v>
      </c>
      <c r="B1713" s="51" t="s">
        <v>5078</v>
      </c>
      <c r="C1713" s="51">
        <v>5489</v>
      </c>
      <c r="D1713" s="51" t="s">
        <v>5079</v>
      </c>
      <c r="E1713" s="52">
        <v>637.32000000000005</v>
      </c>
      <c r="F1713" s="52">
        <v>2285293.3086999999</v>
      </c>
      <c r="G1713" s="52">
        <v>2247072.6014615912</v>
      </c>
      <c r="H1713" s="53">
        <v>1.7009110971113461E-2</v>
      </c>
      <c r="I1713" s="52">
        <v>38220.707238408737</v>
      </c>
      <c r="J1713" s="52">
        <v>3585.7862748697667</v>
      </c>
      <c r="K1713" s="52">
        <v>3525.8152913161221</v>
      </c>
      <c r="L1713" s="52">
        <v>3664.43</v>
      </c>
      <c r="M1713" s="51" t="s">
        <v>6521</v>
      </c>
      <c r="N1713" s="54" t="s">
        <v>6522</v>
      </c>
    </row>
    <row r="1714" spans="1:14" s="51" customFormat="1" ht="16.5" customHeight="1" x14ac:dyDescent="0.25">
      <c r="A1714" s="51" t="s">
        <v>5080</v>
      </c>
      <c r="B1714" s="51" t="s">
        <v>5081</v>
      </c>
      <c r="C1714" s="51">
        <v>5490</v>
      </c>
      <c r="D1714" s="51" t="s">
        <v>5082</v>
      </c>
      <c r="E1714" s="52">
        <v>171859.6</v>
      </c>
      <c r="F1714" s="52">
        <v>423915807.5873</v>
      </c>
      <c r="G1714" s="52">
        <v>423752875.91273916</v>
      </c>
      <c r="H1714" s="53">
        <v>3.8449691747799442E-4</v>
      </c>
      <c r="I1714" s="52">
        <v>162931.6745608449</v>
      </c>
      <c r="J1714" s="52">
        <v>2466.6402551111487</v>
      </c>
      <c r="K1714" s="52">
        <v>2465.6922040592385</v>
      </c>
      <c r="L1714" s="52">
        <v>2465.7800000000002</v>
      </c>
      <c r="M1714" s="51" t="s">
        <v>6521</v>
      </c>
      <c r="N1714" s="54" t="s">
        <v>6522</v>
      </c>
    </row>
    <row r="1715" spans="1:14" s="51" customFormat="1" ht="16.5" customHeight="1" x14ac:dyDescent="0.25">
      <c r="A1715" s="51" t="s">
        <v>5083</v>
      </c>
      <c r="B1715" s="51" t="s">
        <v>5084</v>
      </c>
      <c r="C1715" s="51">
        <v>5491</v>
      </c>
      <c r="D1715" s="51" t="s">
        <v>5085</v>
      </c>
      <c r="E1715" s="52">
        <v>17626.11</v>
      </c>
      <c r="F1715" s="52">
        <v>51315409.459799998</v>
      </c>
      <c r="G1715" s="52">
        <v>49319318.013868548</v>
      </c>
      <c r="H1715" s="53">
        <v>4.0472811188714042E-2</v>
      </c>
      <c r="I1715" s="52">
        <v>1996091.4459314495</v>
      </c>
      <c r="J1715" s="52">
        <v>2911.3292416647801</v>
      </c>
      <c r="K1715" s="52">
        <v>2798.0829583991331</v>
      </c>
      <c r="L1715" s="52">
        <v>2909.62</v>
      </c>
      <c r="M1715" s="51" t="s">
        <v>6521</v>
      </c>
      <c r="N1715" s="54" t="s">
        <v>6522</v>
      </c>
    </row>
    <row r="1716" spans="1:14" s="51" customFormat="1" ht="16.5" customHeight="1" x14ac:dyDescent="0.25">
      <c r="A1716" s="51" t="s">
        <v>5086</v>
      </c>
      <c r="B1716" s="51" t="s">
        <v>5087</v>
      </c>
      <c r="C1716" s="51">
        <v>5492</v>
      </c>
      <c r="D1716" s="51" t="s">
        <v>5088</v>
      </c>
      <c r="E1716" s="52">
        <v>5097.5599999999995</v>
      </c>
      <c r="F1716" s="52">
        <v>15547490.004799997</v>
      </c>
      <c r="G1716" s="52">
        <v>16972413.241144862</v>
      </c>
      <c r="H1716" s="53">
        <v>-8.3955252332092445E-2</v>
      </c>
      <c r="I1716" s="52">
        <v>-1424923.2363448646</v>
      </c>
      <c r="J1716" s="52">
        <v>3049.9866612261549</v>
      </c>
      <c r="K1716" s="52">
        <v>3329.517110371406</v>
      </c>
      <c r="L1716" s="52">
        <v>3028.18</v>
      </c>
      <c r="M1716" s="51" t="s">
        <v>6521</v>
      </c>
      <c r="N1716" s="54" t="s">
        <v>6522</v>
      </c>
    </row>
    <row r="1717" spans="1:14" s="51" customFormat="1" ht="16.5" customHeight="1" x14ac:dyDescent="0.25">
      <c r="A1717" s="51" t="s">
        <v>5089</v>
      </c>
      <c r="B1717" s="51" t="s">
        <v>5090</v>
      </c>
      <c r="C1717" s="51">
        <v>5493</v>
      </c>
      <c r="D1717" s="51" t="s">
        <v>5091</v>
      </c>
      <c r="E1717" s="52">
        <v>1238.44</v>
      </c>
      <c r="F1717" s="52">
        <v>4858643.3956000004</v>
      </c>
      <c r="G1717" s="52">
        <v>4641631.3559077894</v>
      </c>
      <c r="H1717" s="53">
        <v>4.6753398331817575E-2</v>
      </c>
      <c r="I1717" s="52">
        <v>217012.03969221096</v>
      </c>
      <c r="J1717" s="52">
        <v>3923.1964371305839</v>
      </c>
      <c r="K1717" s="52">
        <v>3747.9662768545827</v>
      </c>
      <c r="L1717" s="52">
        <v>3891.91</v>
      </c>
      <c r="M1717" s="51" t="s">
        <v>6521</v>
      </c>
      <c r="N1717" s="54" t="s">
        <v>6522</v>
      </c>
    </row>
    <row r="1718" spans="1:14" s="51" customFormat="1" ht="16.5" customHeight="1" x14ac:dyDescent="0.25">
      <c r="A1718" s="51" t="s">
        <v>5092</v>
      </c>
      <c r="B1718" s="51" t="s">
        <v>5093</v>
      </c>
      <c r="C1718" s="51">
        <v>5494</v>
      </c>
      <c r="D1718" s="51" t="s">
        <v>5094</v>
      </c>
      <c r="E1718" s="52">
        <v>1314.4199999999998</v>
      </c>
      <c r="F1718" s="52">
        <v>1925848.7514</v>
      </c>
      <c r="G1718" s="52">
        <v>2075351.5746243135</v>
      </c>
      <c r="H1718" s="53">
        <v>-7.2037347817261788E-2</v>
      </c>
      <c r="I1718" s="52">
        <v>-149502.82322431356</v>
      </c>
      <c r="J1718" s="52">
        <v>1465.17</v>
      </c>
      <c r="K1718" s="52">
        <v>1578.9105267907623</v>
      </c>
      <c r="L1718" s="52">
        <v>1465.17</v>
      </c>
      <c r="M1718" s="51" t="s">
        <v>6521</v>
      </c>
      <c r="N1718" s="54" t="s">
        <v>6528</v>
      </c>
    </row>
    <row r="1719" spans="1:14" s="51" customFormat="1" ht="16.5" customHeight="1" x14ac:dyDescent="0.25">
      <c r="A1719" s="51" t="s">
        <v>5095</v>
      </c>
      <c r="B1719" s="51" t="s">
        <v>5096</v>
      </c>
      <c r="C1719" s="51">
        <v>5495</v>
      </c>
      <c r="D1719" s="51" t="s">
        <v>5097</v>
      </c>
      <c r="E1719" s="52">
        <v>250784.82</v>
      </c>
      <c r="F1719" s="52">
        <v>508311756.14340007</v>
      </c>
      <c r="G1719" s="52">
        <v>503609415.55996186</v>
      </c>
      <c r="H1719" s="53">
        <v>9.3372769415156487E-3</v>
      </c>
      <c r="I1719" s="52">
        <v>4702340.5834382176</v>
      </c>
      <c r="J1719" s="52">
        <v>2026.884067956745</v>
      </c>
      <c r="K1719" s="52">
        <v>2008.1335686903292</v>
      </c>
      <c r="L1719" s="52">
        <v>2025.87</v>
      </c>
      <c r="M1719" s="51" t="s">
        <v>6521</v>
      </c>
      <c r="N1719" s="54" t="s">
        <v>6522</v>
      </c>
    </row>
    <row r="1720" spans="1:14" s="51" customFormat="1" ht="16.5" customHeight="1" x14ac:dyDescent="0.25">
      <c r="A1720" s="51" t="s">
        <v>5098</v>
      </c>
      <c r="B1720" s="51" t="s">
        <v>5099</v>
      </c>
      <c r="C1720" s="51">
        <v>5496</v>
      </c>
      <c r="D1720" s="51" t="s">
        <v>5100</v>
      </c>
      <c r="E1720" s="52">
        <v>16840.7</v>
      </c>
      <c r="F1720" s="52">
        <v>38829044.004500002</v>
      </c>
      <c r="G1720" s="52">
        <v>39394080.443628505</v>
      </c>
      <c r="H1720" s="53">
        <v>-1.4343181329922183E-2</v>
      </c>
      <c r="I1720" s="52">
        <v>-565036.4391285032</v>
      </c>
      <c r="J1720" s="52">
        <v>2305.6668668463899</v>
      </c>
      <c r="K1720" s="52">
        <v>2339.2187049011327</v>
      </c>
      <c r="L1720" s="52">
        <v>2303.81</v>
      </c>
      <c r="M1720" s="51" t="s">
        <v>6521</v>
      </c>
      <c r="N1720" s="54" t="s">
        <v>6522</v>
      </c>
    </row>
    <row r="1721" spans="1:14" s="51" customFormat="1" ht="16.5" customHeight="1" x14ac:dyDescent="0.25">
      <c r="A1721" s="51" t="s">
        <v>5101</v>
      </c>
      <c r="B1721" s="51" t="s">
        <v>5102</v>
      </c>
      <c r="C1721" s="51">
        <v>5497</v>
      </c>
      <c r="D1721" s="51" t="s">
        <v>5103</v>
      </c>
      <c r="E1721" s="52">
        <v>4933.4599999999991</v>
      </c>
      <c r="F1721" s="52">
        <v>12761489.981800001</v>
      </c>
      <c r="G1721" s="52">
        <v>14080909.696820647</v>
      </c>
      <c r="H1721" s="53">
        <v>-9.3702732524345356E-2</v>
      </c>
      <c r="I1721" s="52">
        <v>-1319419.7150206454</v>
      </c>
      <c r="J1721" s="52">
        <v>2586.7220939867766</v>
      </c>
      <c r="K1721" s="52">
        <v>2854.1651694390243</v>
      </c>
      <c r="L1721" s="52">
        <v>2578.79</v>
      </c>
      <c r="M1721" s="51" t="s">
        <v>6521</v>
      </c>
      <c r="N1721" s="54" t="s">
        <v>6522</v>
      </c>
    </row>
    <row r="1722" spans="1:14" s="51" customFormat="1" ht="16.5" customHeight="1" x14ac:dyDescent="0.25">
      <c r="A1722" s="51" t="s">
        <v>5104</v>
      </c>
      <c r="B1722" s="51" t="s">
        <v>5105</v>
      </c>
      <c r="C1722" s="51">
        <v>5498</v>
      </c>
      <c r="D1722" s="51" t="s">
        <v>5106</v>
      </c>
      <c r="E1722" s="52">
        <v>1175.6500000000001</v>
      </c>
      <c r="F1722" s="52">
        <v>3512456.8992999997</v>
      </c>
      <c r="G1722" s="52">
        <v>3865545.3898946717</v>
      </c>
      <c r="H1722" s="53">
        <v>-9.1342476929055838E-2</v>
      </c>
      <c r="I1722" s="52">
        <v>-353088.49059467204</v>
      </c>
      <c r="J1722" s="52">
        <v>2987.6722658104022</v>
      </c>
      <c r="K1722" s="52">
        <v>3288.0069662694436</v>
      </c>
      <c r="L1722" s="52">
        <v>2958.46</v>
      </c>
      <c r="M1722" s="51" t="s">
        <v>6521</v>
      </c>
      <c r="N1722" s="54" t="s">
        <v>6522</v>
      </c>
    </row>
    <row r="1723" spans="1:14" s="51" customFormat="1" ht="16.5" customHeight="1" x14ac:dyDescent="0.25">
      <c r="A1723" s="51" t="s">
        <v>5107</v>
      </c>
      <c r="B1723" s="51" t="s">
        <v>5108</v>
      </c>
      <c r="C1723" s="51">
        <v>5499</v>
      </c>
      <c r="D1723" s="51" t="s">
        <v>5109</v>
      </c>
      <c r="E1723" s="52">
        <v>2716.78</v>
      </c>
      <c r="F1723" s="52">
        <v>2909589.8766000001</v>
      </c>
      <c r="G1723" s="52">
        <v>3081389.6357946759</v>
      </c>
      <c r="H1723" s="53">
        <v>-5.5753987486353518E-2</v>
      </c>
      <c r="I1723" s="52">
        <v>-171799.75919467583</v>
      </c>
      <c r="J1723" s="52">
        <v>1070.97</v>
      </c>
      <c r="K1723" s="52">
        <v>1134.2065370750211</v>
      </c>
      <c r="L1723" s="52">
        <v>1070.97</v>
      </c>
      <c r="M1723" s="51" t="s">
        <v>6521</v>
      </c>
      <c r="N1723" s="54" t="s">
        <v>6526</v>
      </c>
    </row>
    <row r="1724" spans="1:14" s="51" customFormat="1" ht="16.5" customHeight="1" x14ac:dyDescent="0.25">
      <c r="A1724" s="51" t="s">
        <v>5110</v>
      </c>
      <c r="B1724" s="51" t="s">
        <v>5111</v>
      </c>
      <c r="C1724" s="51">
        <v>5500</v>
      </c>
      <c r="D1724" s="51" t="s">
        <v>5112</v>
      </c>
      <c r="E1724" s="52">
        <v>3995.49</v>
      </c>
      <c r="F1724" s="52">
        <v>4137200.7735000001</v>
      </c>
      <c r="G1724" s="52">
        <v>2622240.3867871058</v>
      </c>
      <c r="H1724" s="53">
        <v>0.57773512845978869</v>
      </c>
      <c r="I1724" s="52">
        <v>1514960.3867128943</v>
      </c>
      <c r="J1724" s="52">
        <v>1035.4676831877944</v>
      </c>
      <c r="K1724" s="52">
        <v>656.30007503137438</v>
      </c>
      <c r="L1724" s="52">
        <v>1010.05</v>
      </c>
      <c r="M1724" s="51" t="s">
        <v>6521</v>
      </c>
      <c r="N1724" s="54" t="s">
        <v>6522</v>
      </c>
    </row>
    <row r="1725" spans="1:14" s="51" customFormat="1" ht="16.5" customHeight="1" x14ac:dyDescent="0.25">
      <c r="A1725" s="51" t="s">
        <v>5113</v>
      </c>
      <c r="B1725" s="51" t="s">
        <v>5114</v>
      </c>
      <c r="C1725" s="51">
        <v>5501</v>
      </c>
      <c r="D1725" s="51" t="s">
        <v>5115</v>
      </c>
      <c r="E1725" s="52">
        <v>20312.030000000002</v>
      </c>
      <c r="F1725" s="52">
        <v>7732992.9412999991</v>
      </c>
      <c r="G1725" s="52">
        <v>8959651.6164828986</v>
      </c>
      <c r="H1725" s="53">
        <v>-0.13690919331352558</v>
      </c>
      <c r="I1725" s="52">
        <v>-1226658.6751828995</v>
      </c>
      <c r="J1725" s="52">
        <v>380.70999999999992</v>
      </c>
      <c r="K1725" s="52">
        <v>441.1007475118389</v>
      </c>
      <c r="L1725" s="52">
        <v>380.71</v>
      </c>
      <c r="M1725" s="51" t="s">
        <v>6521</v>
      </c>
      <c r="N1725" s="54" t="s">
        <v>6522</v>
      </c>
    </row>
    <row r="1726" spans="1:14" s="51" customFormat="1" ht="16.5" customHeight="1" x14ac:dyDescent="0.25">
      <c r="A1726" s="51" t="s">
        <v>5116</v>
      </c>
      <c r="B1726" s="51" t="s">
        <v>5117</v>
      </c>
      <c r="C1726" s="51">
        <v>5502</v>
      </c>
      <c r="D1726" s="51" t="s">
        <v>5118</v>
      </c>
      <c r="E1726" s="52">
        <v>35796.789999999994</v>
      </c>
      <c r="F1726" s="52">
        <v>64439246.878899999</v>
      </c>
      <c r="G1726" s="52">
        <v>68454201.738577753</v>
      </c>
      <c r="H1726" s="53">
        <v>-5.8651693507589364E-2</v>
      </c>
      <c r="I1726" s="52">
        <v>-4014954.8596777543</v>
      </c>
      <c r="J1726" s="52">
        <v>1800.140372332268</v>
      </c>
      <c r="K1726" s="52">
        <v>1912.3000061898781</v>
      </c>
      <c r="L1726" s="52">
        <v>1098.6400000000001</v>
      </c>
      <c r="M1726" s="51" t="s">
        <v>6521</v>
      </c>
      <c r="N1726" s="54" t="s">
        <v>6527</v>
      </c>
    </row>
    <row r="1727" spans="1:14" s="51" customFormat="1" ht="16.5" customHeight="1" x14ac:dyDescent="0.25">
      <c r="A1727" s="51" t="s">
        <v>5119</v>
      </c>
      <c r="B1727" s="51" t="s">
        <v>5120</v>
      </c>
      <c r="C1727" s="51">
        <v>5837</v>
      </c>
      <c r="D1727" s="51" t="s">
        <v>5121</v>
      </c>
      <c r="E1727" s="52">
        <v>148.9</v>
      </c>
      <c r="F1727" s="52">
        <v>1800657.175</v>
      </c>
      <c r="G1727" s="52">
        <v>1407930.3387651998</v>
      </c>
      <c r="H1727" s="53">
        <v>0.27893911042447916</v>
      </c>
      <c r="I1727" s="52">
        <v>392726.83623480028</v>
      </c>
      <c r="J1727" s="52">
        <v>12093.063633310947</v>
      </c>
      <c r="K1727" s="52">
        <v>9455.5429064150412</v>
      </c>
      <c r="L1727" s="52">
        <v>11927.35</v>
      </c>
      <c r="M1727" s="51" t="s">
        <v>6524</v>
      </c>
      <c r="N1727" s="54" t="s">
        <v>6522</v>
      </c>
    </row>
    <row r="1728" spans="1:14" s="51" customFormat="1" ht="16.5" customHeight="1" x14ac:dyDescent="0.25">
      <c r="A1728" s="51" t="s">
        <v>5230</v>
      </c>
      <c r="B1728" s="51" t="s">
        <v>5231</v>
      </c>
      <c r="C1728" s="51">
        <v>5932</v>
      </c>
      <c r="D1728" s="51" t="s">
        <v>5232</v>
      </c>
      <c r="E1728" s="52">
        <v>433.39</v>
      </c>
      <c r="F1728" s="52">
        <v>9907878.1436000019</v>
      </c>
      <c r="G1728" s="52">
        <v>9153192.784972826</v>
      </c>
      <c r="H1728" s="53">
        <v>8.2450504032447913E-2</v>
      </c>
      <c r="I1728" s="52">
        <v>754685.35862717591</v>
      </c>
      <c r="J1728" s="52">
        <v>22861.34461708854</v>
      </c>
      <c r="K1728" s="52">
        <v>21119.990735764153</v>
      </c>
      <c r="L1728" s="52">
        <v>22852.560000000001</v>
      </c>
      <c r="M1728" s="51" t="s">
        <v>6521</v>
      </c>
      <c r="N1728" s="54" t="s">
        <v>6522</v>
      </c>
    </row>
    <row r="1729" spans="1:14" s="51" customFormat="1" ht="16.5" customHeight="1" x14ac:dyDescent="0.25">
      <c r="A1729" s="51" t="s">
        <v>5122</v>
      </c>
      <c r="B1729" s="51" t="s">
        <v>5123</v>
      </c>
      <c r="C1729" s="51">
        <v>5838</v>
      </c>
      <c r="D1729" s="51" t="s">
        <v>5124</v>
      </c>
      <c r="E1729" s="52">
        <v>56.31</v>
      </c>
      <c r="F1729" s="52">
        <v>1451786.4706000001</v>
      </c>
      <c r="G1729" s="52">
        <v>1040095.7883914598</v>
      </c>
      <c r="H1729" s="53">
        <v>0.39581996851004719</v>
      </c>
      <c r="I1729" s="52">
        <v>411690.68220854027</v>
      </c>
      <c r="J1729" s="52">
        <v>25782.036416267092</v>
      </c>
      <c r="K1729" s="52">
        <v>18470.889511480374</v>
      </c>
      <c r="L1729" s="52">
        <v>24983.7</v>
      </c>
      <c r="M1729" s="51" t="s">
        <v>6524</v>
      </c>
      <c r="N1729" s="54" t="s">
        <v>6526</v>
      </c>
    </row>
    <row r="1730" spans="1:14" s="51" customFormat="1" ht="16.5" customHeight="1" x14ac:dyDescent="0.25">
      <c r="A1730" s="51" t="s">
        <v>5233</v>
      </c>
      <c r="B1730" s="51" t="s">
        <v>5234</v>
      </c>
      <c r="C1730" s="51">
        <v>5933</v>
      </c>
      <c r="D1730" s="51" t="s">
        <v>5235</v>
      </c>
      <c r="E1730" s="52">
        <v>227.07</v>
      </c>
      <c r="F1730" s="52">
        <v>9392969.5839000009</v>
      </c>
      <c r="G1730" s="52">
        <v>6976924.8976965658</v>
      </c>
      <c r="H1730" s="53">
        <v>0.34629076873123465</v>
      </c>
      <c r="I1730" s="52">
        <v>2416044.6862034351</v>
      </c>
      <c r="J1730" s="52">
        <v>41365.964609591763</v>
      </c>
      <c r="K1730" s="52">
        <v>30725.877032177592</v>
      </c>
      <c r="L1730" s="52">
        <v>43078.73</v>
      </c>
      <c r="M1730" s="51" t="s">
        <v>6525</v>
      </c>
      <c r="N1730" s="54" t="s">
        <v>6522</v>
      </c>
    </row>
    <row r="1731" spans="1:14" s="51" customFormat="1" ht="16.5" customHeight="1" x14ac:dyDescent="0.25">
      <c r="A1731" s="51" t="s">
        <v>5125</v>
      </c>
      <c r="B1731" s="51" t="s">
        <v>5126</v>
      </c>
      <c r="C1731" s="51">
        <v>5839</v>
      </c>
      <c r="D1731" s="51" t="s">
        <v>5127</v>
      </c>
      <c r="E1731" s="52">
        <v>886.93000000000018</v>
      </c>
      <c r="F1731" s="52">
        <v>6037575.5480999993</v>
      </c>
      <c r="G1731" s="52">
        <v>5590459.1551511809</v>
      </c>
      <c r="H1731" s="53">
        <v>7.9978474136034983E-2</v>
      </c>
      <c r="I1731" s="52">
        <v>447116.39294881839</v>
      </c>
      <c r="J1731" s="52">
        <v>6807.2740217379023</v>
      </c>
      <c r="K1731" s="52">
        <v>6303.1571320748872</v>
      </c>
      <c r="L1731" s="52">
        <v>6598.23</v>
      </c>
      <c r="M1731" s="51" t="s">
        <v>6525</v>
      </c>
      <c r="N1731" s="54" t="s">
        <v>6530</v>
      </c>
    </row>
    <row r="1732" spans="1:14" s="51" customFormat="1" ht="16.5" customHeight="1" x14ac:dyDescent="0.25">
      <c r="A1732" s="51" t="s">
        <v>5236</v>
      </c>
      <c r="B1732" s="51" t="s">
        <v>5237</v>
      </c>
      <c r="C1732" s="51">
        <v>5934</v>
      </c>
      <c r="D1732" s="51" t="s">
        <v>5238</v>
      </c>
      <c r="E1732" s="52">
        <v>660.46</v>
      </c>
      <c r="F1732" s="52">
        <v>10878198.943999998</v>
      </c>
      <c r="G1732" s="52">
        <v>9402584.2306967787</v>
      </c>
      <c r="H1732" s="53">
        <v>0.15693714377859602</v>
      </c>
      <c r="I1732" s="52">
        <v>1475614.7133032195</v>
      </c>
      <c r="J1732" s="52">
        <v>16470.640075099171</v>
      </c>
      <c r="K1732" s="52">
        <v>14236.417391964356</v>
      </c>
      <c r="L1732" s="52">
        <v>17297.18</v>
      </c>
      <c r="M1732" s="51" t="s">
        <v>6525</v>
      </c>
      <c r="N1732" s="54" t="s">
        <v>6522</v>
      </c>
    </row>
    <row r="1733" spans="1:14" s="51" customFormat="1" ht="16.5" customHeight="1" x14ac:dyDescent="0.25">
      <c r="A1733" s="51" t="s">
        <v>5128</v>
      </c>
      <c r="B1733" s="51" t="s">
        <v>5129</v>
      </c>
      <c r="C1733" s="51">
        <v>5840</v>
      </c>
      <c r="D1733" s="51" t="s">
        <v>5130</v>
      </c>
      <c r="E1733" s="52">
        <v>91.54</v>
      </c>
      <c r="F1733" s="52">
        <v>592455.11860000005</v>
      </c>
      <c r="G1733" s="52">
        <v>586140.49986281688</v>
      </c>
      <c r="H1733" s="53">
        <v>1.0773216897076887E-2</v>
      </c>
      <c r="I1733" s="52">
        <v>6314.618737183162</v>
      </c>
      <c r="J1733" s="52">
        <v>6472.09</v>
      </c>
      <c r="K1733" s="52">
        <v>6403.1079294605288</v>
      </c>
      <c r="L1733" s="52">
        <v>6472.09</v>
      </c>
      <c r="M1733" s="51" t="s">
        <v>6524</v>
      </c>
      <c r="N1733" s="54" t="s">
        <v>6522</v>
      </c>
    </row>
    <row r="1734" spans="1:14" s="51" customFormat="1" ht="16.5" customHeight="1" x14ac:dyDescent="0.25">
      <c r="A1734" s="51" t="s">
        <v>5239</v>
      </c>
      <c r="B1734" s="51" t="s">
        <v>5240</v>
      </c>
      <c r="C1734" s="51">
        <v>5935</v>
      </c>
      <c r="D1734" s="51" t="s">
        <v>5241</v>
      </c>
      <c r="E1734" s="52">
        <v>181.37</v>
      </c>
      <c r="F1734" s="52">
        <v>2169072.9205999998</v>
      </c>
      <c r="G1734" s="52">
        <v>2211492.6553448001</v>
      </c>
      <c r="H1734" s="53">
        <v>-1.9181494743959027E-2</v>
      </c>
      <c r="I1734" s="52">
        <v>-42419.734744800255</v>
      </c>
      <c r="J1734" s="52">
        <v>11959.380937310469</v>
      </c>
      <c r="K1734" s="52">
        <v>12193.266005098969</v>
      </c>
      <c r="L1734" s="52">
        <v>12211.88</v>
      </c>
      <c r="M1734" s="51" t="s">
        <v>6524</v>
      </c>
      <c r="N1734" s="54" t="s">
        <v>6527</v>
      </c>
    </row>
    <row r="1735" spans="1:14" s="51" customFormat="1" ht="16.5" customHeight="1" x14ac:dyDescent="0.25">
      <c r="A1735" s="51" t="s">
        <v>5131</v>
      </c>
      <c r="B1735" s="51" t="s">
        <v>5132</v>
      </c>
      <c r="C1735" s="51">
        <v>5841</v>
      </c>
      <c r="D1735" s="51" t="s">
        <v>5133</v>
      </c>
      <c r="E1735" s="52">
        <v>59.980000000000004</v>
      </c>
      <c r="F1735" s="52">
        <v>433902.51760000002</v>
      </c>
      <c r="G1735" s="52">
        <v>393012.44239587022</v>
      </c>
      <c r="H1735" s="53">
        <v>0.10404269888977802</v>
      </c>
      <c r="I1735" s="52">
        <v>40890.075204129796</v>
      </c>
      <c r="J1735" s="52">
        <v>7234.12</v>
      </c>
      <c r="K1735" s="52">
        <v>6552.3915037657589</v>
      </c>
      <c r="L1735" s="52">
        <v>7234.12</v>
      </c>
      <c r="M1735" s="51" t="s">
        <v>6525</v>
      </c>
      <c r="N1735" s="54" t="s">
        <v>6528</v>
      </c>
    </row>
    <row r="1736" spans="1:14" s="51" customFormat="1" ht="16.5" customHeight="1" x14ac:dyDescent="0.25">
      <c r="A1736" s="51" t="s">
        <v>5242</v>
      </c>
      <c r="B1736" s="51" t="s">
        <v>5243</v>
      </c>
      <c r="C1736" s="51">
        <v>5936</v>
      </c>
      <c r="D1736" s="51" t="s">
        <v>5244</v>
      </c>
      <c r="E1736" s="52">
        <v>337.87</v>
      </c>
      <c r="F1736" s="52">
        <v>3539394.8785999995</v>
      </c>
      <c r="G1736" s="52">
        <v>3650159.7127711852</v>
      </c>
      <c r="H1736" s="53">
        <v>-3.0345202097223689E-2</v>
      </c>
      <c r="I1736" s="52">
        <v>-110764.83417118574</v>
      </c>
      <c r="J1736" s="52">
        <v>10475.611562435255</v>
      </c>
      <c r="K1736" s="52">
        <v>10803.444261908975</v>
      </c>
      <c r="L1736" s="52">
        <v>10509.48</v>
      </c>
      <c r="M1736" s="51" t="s">
        <v>6523</v>
      </c>
      <c r="N1736" s="54" t="s">
        <v>6522</v>
      </c>
    </row>
    <row r="1737" spans="1:14" s="51" customFormat="1" ht="16.5" customHeight="1" x14ac:dyDescent="0.25">
      <c r="A1737" s="51" t="s">
        <v>5134</v>
      </c>
      <c r="B1737" s="51" t="s">
        <v>5135</v>
      </c>
      <c r="C1737" s="51">
        <v>5900</v>
      </c>
      <c r="D1737" s="51" t="s">
        <v>5136</v>
      </c>
      <c r="E1737" s="52">
        <v>8807.4100000000017</v>
      </c>
      <c r="F1737" s="52">
        <v>5287088.2229999993</v>
      </c>
      <c r="G1737" s="52">
        <v>4820436.7074685581</v>
      </c>
      <c r="H1737" s="53">
        <v>9.6806896107241247E-2</v>
      </c>
      <c r="I1737" s="52">
        <v>466651.5155314412</v>
      </c>
      <c r="J1737" s="52">
        <v>600.29999999999984</v>
      </c>
      <c r="K1737" s="52">
        <v>547.31603359768167</v>
      </c>
      <c r="L1737" s="52">
        <v>600.29999999999995</v>
      </c>
      <c r="M1737" s="51" t="s">
        <v>6524</v>
      </c>
      <c r="N1737" s="54" t="s">
        <v>6522</v>
      </c>
    </row>
    <row r="1738" spans="1:14" s="51" customFormat="1" ht="16.5" customHeight="1" x14ac:dyDescent="0.25">
      <c r="A1738" s="51" t="s">
        <v>5137</v>
      </c>
      <c r="B1738" s="51" t="s">
        <v>5138</v>
      </c>
      <c r="C1738" s="51">
        <v>5901</v>
      </c>
      <c r="D1738" s="51" t="s">
        <v>5139</v>
      </c>
      <c r="E1738" s="52">
        <v>1098.1399999999999</v>
      </c>
      <c r="F1738" s="52">
        <v>1743626.692</v>
      </c>
      <c r="G1738" s="52">
        <v>955420.52317309636</v>
      </c>
      <c r="H1738" s="53">
        <v>0.82498350172461388</v>
      </c>
      <c r="I1738" s="52">
        <v>788206.16882690368</v>
      </c>
      <c r="J1738" s="52">
        <v>1587.8000000000002</v>
      </c>
      <c r="K1738" s="52">
        <v>870.03526251033247</v>
      </c>
      <c r="L1738" s="52">
        <v>1587.8</v>
      </c>
      <c r="M1738" s="51" t="s">
        <v>6524</v>
      </c>
      <c r="N1738" s="54" t="s">
        <v>6522</v>
      </c>
    </row>
    <row r="1739" spans="1:14" s="51" customFormat="1" ht="16.5" customHeight="1" x14ac:dyDescent="0.25">
      <c r="A1739" s="51" t="s">
        <v>5140</v>
      </c>
      <c r="B1739" s="51" t="s">
        <v>5141</v>
      </c>
      <c r="C1739" s="51">
        <v>5902</v>
      </c>
      <c r="D1739" s="51" t="s">
        <v>5142</v>
      </c>
      <c r="E1739" s="52">
        <v>846.75</v>
      </c>
      <c r="F1739" s="52">
        <v>2841193.4175000004</v>
      </c>
      <c r="G1739" s="52">
        <v>2567082.8001145078</v>
      </c>
      <c r="H1739" s="53">
        <v>0.10677903236049335</v>
      </c>
      <c r="I1739" s="52">
        <v>274110.61738549266</v>
      </c>
      <c r="J1739" s="52">
        <v>3355.4100000000003</v>
      </c>
      <c r="K1739" s="52">
        <v>3031.6891645875498</v>
      </c>
      <c r="L1739" s="52">
        <v>3355.41</v>
      </c>
      <c r="M1739" s="51" t="s">
        <v>6523</v>
      </c>
      <c r="N1739" s="54" t="s">
        <v>6526</v>
      </c>
    </row>
    <row r="1740" spans="1:14" s="51" customFormat="1" ht="16.5" customHeight="1" x14ac:dyDescent="0.25">
      <c r="A1740" s="51" t="s">
        <v>5143</v>
      </c>
      <c r="B1740" s="51" t="s">
        <v>5144</v>
      </c>
      <c r="C1740" s="51">
        <v>5903</v>
      </c>
      <c r="D1740" s="51" t="s">
        <v>5145</v>
      </c>
      <c r="E1740" s="52">
        <v>413200.72</v>
      </c>
      <c r="F1740" s="52">
        <v>374493358.46999997</v>
      </c>
      <c r="G1740" s="52">
        <v>415337075.011886</v>
      </c>
      <c r="H1740" s="53">
        <v>-9.8338720521680356E-2</v>
      </c>
      <c r="I1740" s="52">
        <v>-40843716.541886032</v>
      </c>
      <c r="J1740" s="52">
        <v>906.32310241376149</v>
      </c>
      <c r="K1740" s="52">
        <v>1005.1702596546444</v>
      </c>
      <c r="L1740" s="52">
        <v>910.26</v>
      </c>
      <c r="M1740" s="51" t="s">
        <v>6521</v>
      </c>
      <c r="N1740" s="54" t="s">
        <v>6522</v>
      </c>
    </row>
    <row r="1741" spans="1:14" s="51" customFormat="1" ht="16.5" customHeight="1" x14ac:dyDescent="0.25">
      <c r="A1741" s="51" t="s">
        <v>5146</v>
      </c>
      <c r="B1741" s="51" t="s">
        <v>5147</v>
      </c>
      <c r="C1741" s="51">
        <v>5904</v>
      </c>
      <c r="D1741" s="51" t="s">
        <v>5148</v>
      </c>
      <c r="E1741" s="52">
        <v>108472.97</v>
      </c>
      <c r="F1741" s="52">
        <v>163739740.70010003</v>
      </c>
      <c r="G1741" s="52">
        <v>155354111.96016261</v>
      </c>
      <c r="H1741" s="53">
        <v>5.3977513914068354E-2</v>
      </c>
      <c r="I1741" s="52">
        <v>8385628.7399374247</v>
      </c>
      <c r="J1741" s="52">
        <v>1509.4980869436877</v>
      </c>
      <c r="K1741" s="52">
        <v>1432.191927262272</v>
      </c>
      <c r="L1741" s="52">
        <v>1505.39</v>
      </c>
      <c r="M1741" s="51" t="s">
        <v>6521</v>
      </c>
      <c r="N1741" s="54" t="s">
        <v>6522</v>
      </c>
    </row>
    <row r="1742" spans="1:14" s="51" customFormat="1" ht="16.5" customHeight="1" x14ac:dyDescent="0.25">
      <c r="A1742" s="51" t="s">
        <v>5149</v>
      </c>
      <c r="B1742" s="51" t="s">
        <v>5150</v>
      </c>
      <c r="C1742" s="51">
        <v>5905</v>
      </c>
      <c r="D1742" s="51" t="s">
        <v>5151</v>
      </c>
      <c r="E1742" s="52">
        <v>6688.24</v>
      </c>
      <c r="F1742" s="52">
        <v>18470481.510600001</v>
      </c>
      <c r="G1742" s="52">
        <v>18385880.746005218</v>
      </c>
      <c r="H1742" s="53">
        <v>4.6013985276807112E-3</v>
      </c>
      <c r="I1742" s="52">
        <v>84600.764594782144</v>
      </c>
      <c r="J1742" s="52">
        <v>2761.6355738729471</v>
      </c>
      <c r="K1742" s="52">
        <v>2748.9863919364766</v>
      </c>
      <c r="L1742" s="52">
        <v>2705.29</v>
      </c>
      <c r="M1742" s="51" t="s">
        <v>6521</v>
      </c>
      <c r="N1742" s="54" t="s">
        <v>6522</v>
      </c>
    </row>
    <row r="1743" spans="1:14" s="51" customFormat="1" ht="16.5" customHeight="1" x14ac:dyDescent="0.25">
      <c r="A1743" s="51" t="s">
        <v>5152</v>
      </c>
      <c r="B1743" s="51" t="s">
        <v>5153</v>
      </c>
      <c r="C1743" s="51">
        <v>5906</v>
      </c>
      <c r="D1743" s="51" t="s">
        <v>5154</v>
      </c>
      <c r="E1743" s="52">
        <v>1708.71</v>
      </c>
      <c r="F1743" s="52">
        <v>8375426.8220999995</v>
      </c>
      <c r="G1743" s="52">
        <v>8372991.5124637382</v>
      </c>
      <c r="H1743" s="53">
        <v>2.9085299234288264E-4</v>
      </c>
      <c r="I1743" s="52">
        <v>2435.3096362613142</v>
      </c>
      <c r="J1743" s="52">
        <v>4901.6081266569518</v>
      </c>
      <c r="K1743" s="52">
        <v>4900.1828937992623</v>
      </c>
      <c r="L1743" s="52">
        <v>4684.26</v>
      </c>
      <c r="M1743" s="51" t="s">
        <v>6521</v>
      </c>
      <c r="N1743" s="54" t="s">
        <v>6522</v>
      </c>
    </row>
    <row r="1744" spans="1:14" s="51" customFormat="1" ht="16.5" customHeight="1" x14ac:dyDescent="0.25">
      <c r="A1744" s="51" t="s">
        <v>5155</v>
      </c>
      <c r="B1744" s="51" t="s">
        <v>5156</v>
      </c>
      <c r="C1744" s="51">
        <v>5907</v>
      </c>
      <c r="D1744" s="51" t="s">
        <v>5157</v>
      </c>
      <c r="E1744" s="52">
        <v>23356.1</v>
      </c>
      <c r="F1744" s="52">
        <v>28122230.556699995</v>
      </c>
      <c r="G1744" s="52">
        <v>26592073.076108798</v>
      </c>
      <c r="H1744" s="53">
        <v>5.7541865059251185E-2</v>
      </c>
      <c r="I1744" s="52">
        <v>1530157.4805911966</v>
      </c>
      <c r="J1744" s="52">
        <v>1204.0636303449633</v>
      </c>
      <c r="K1744" s="52">
        <v>1138.5493757994186</v>
      </c>
      <c r="L1744" s="52">
        <v>1208.75</v>
      </c>
      <c r="M1744" s="51" t="s">
        <v>6521</v>
      </c>
      <c r="N1744" s="54" t="s">
        <v>6522</v>
      </c>
    </row>
    <row r="1745" spans="1:14" s="51" customFormat="1" ht="16.5" customHeight="1" x14ac:dyDescent="0.25">
      <c r="A1745" s="51" t="s">
        <v>5158</v>
      </c>
      <c r="B1745" s="51" t="s">
        <v>5159</v>
      </c>
      <c r="C1745" s="51">
        <v>5908</v>
      </c>
      <c r="D1745" s="51" t="s">
        <v>5160</v>
      </c>
      <c r="E1745" s="52">
        <v>15592.600000000002</v>
      </c>
      <c r="F1745" s="52">
        <v>26564240.157000002</v>
      </c>
      <c r="G1745" s="52">
        <v>25146410.935408145</v>
      </c>
      <c r="H1745" s="53">
        <v>5.638296555455713E-2</v>
      </c>
      <c r="I1745" s="52">
        <v>1417829.2215918563</v>
      </c>
      <c r="J1745" s="52">
        <v>1703.6440463424956</v>
      </c>
      <c r="K1745" s="52">
        <v>1612.7144244967576</v>
      </c>
      <c r="L1745" s="52">
        <v>1696.19</v>
      </c>
      <c r="M1745" s="51" t="s">
        <v>6521</v>
      </c>
      <c r="N1745" s="54" t="s">
        <v>6522</v>
      </c>
    </row>
    <row r="1746" spans="1:14" s="51" customFormat="1" ht="16.5" customHeight="1" x14ac:dyDescent="0.25">
      <c r="A1746" s="51" t="s">
        <v>5161</v>
      </c>
      <c r="B1746" s="51" t="s">
        <v>5162</v>
      </c>
      <c r="C1746" s="51">
        <v>5909</v>
      </c>
      <c r="D1746" s="51" t="s">
        <v>5163</v>
      </c>
      <c r="E1746" s="52">
        <v>1244.21</v>
      </c>
      <c r="F1746" s="52">
        <v>4028630.7020999999</v>
      </c>
      <c r="G1746" s="52">
        <v>3919479.0357199511</v>
      </c>
      <c r="H1746" s="53">
        <v>2.7848513893122373E-2</v>
      </c>
      <c r="I1746" s="52">
        <v>109151.66638004873</v>
      </c>
      <c r="J1746" s="52">
        <v>3237.9025261812712</v>
      </c>
      <c r="K1746" s="52">
        <v>3150.1748384275575</v>
      </c>
      <c r="L1746" s="52">
        <v>3196.59</v>
      </c>
      <c r="M1746" s="51" t="s">
        <v>6521</v>
      </c>
      <c r="N1746" s="54" t="s">
        <v>6527</v>
      </c>
    </row>
    <row r="1747" spans="1:14" s="51" customFormat="1" ht="16.5" customHeight="1" x14ac:dyDescent="0.25">
      <c r="A1747" s="51" t="s">
        <v>5164</v>
      </c>
      <c r="B1747" s="51" t="s">
        <v>5165</v>
      </c>
      <c r="C1747" s="51">
        <v>5910</v>
      </c>
      <c r="D1747" s="51" t="s">
        <v>5166</v>
      </c>
      <c r="E1747" s="52">
        <v>351.21000000000004</v>
      </c>
      <c r="F1747" s="52">
        <v>1752069.1788000001</v>
      </c>
      <c r="G1747" s="52">
        <v>1677217.6362687254</v>
      </c>
      <c r="H1747" s="53">
        <v>4.462840177247096E-2</v>
      </c>
      <c r="I1747" s="52">
        <v>74851.542531274725</v>
      </c>
      <c r="J1747" s="52">
        <v>4988.6654104381996</v>
      </c>
      <c r="K1747" s="52">
        <v>4775.540663046967</v>
      </c>
      <c r="L1747" s="52">
        <v>4615.08</v>
      </c>
      <c r="M1747" s="51" t="s">
        <v>6524</v>
      </c>
      <c r="N1747" s="54" t="s">
        <v>6522</v>
      </c>
    </row>
    <row r="1748" spans="1:14" s="51" customFormat="1" ht="16.5" customHeight="1" x14ac:dyDescent="0.25">
      <c r="A1748" s="51" t="s">
        <v>5167</v>
      </c>
      <c r="B1748" s="51" t="s">
        <v>5168</v>
      </c>
      <c r="C1748" s="51">
        <v>5911</v>
      </c>
      <c r="D1748" s="51" t="s">
        <v>5169</v>
      </c>
      <c r="E1748" s="52">
        <v>10698.24</v>
      </c>
      <c r="F1748" s="52">
        <v>18758412.557100005</v>
      </c>
      <c r="G1748" s="52">
        <v>17751792.123001277</v>
      </c>
      <c r="H1748" s="53">
        <v>5.6705285141010364E-2</v>
      </c>
      <c r="I1748" s="52">
        <v>1006620.434098728</v>
      </c>
      <c r="J1748" s="52">
        <v>1753.4110804300526</v>
      </c>
      <c r="K1748" s="52">
        <v>1659.3189275059522</v>
      </c>
      <c r="L1748" s="52">
        <v>1761.7</v>
      </c>
      <c r="M1748" s="51" t="s">
        <v>6521</v>
      </c>
      <c r="N1748" s="54" t="s">
        <v>6522</v>
      </c>
    </row>
    <row r="1749" spans="1:14" s="51" customFormat="1" ht="16.5" customHeight="1" x14ac:dyDescent="0.25">
      <c r="A1749" s="51" t="s">
        <v>5170</v>
      </c>
      <c r="B1749" s="51" t="s">
        <v>5171</v>
      </c>
      <c r="C1749" s="51">
        <v>5912</v>
      </c>
      <c r="D1749" s="51" t="s">
        <v>5172</v>
      </c>
      <c r="E1749" s="52">
        <v>1543.45</v>
      </c>
      <c r="F1749" s="52">
        <v>4874725.9724000003</v>
      </c>
      <c r="G1749" s="52">
        <v>4916578.5459967712</v>
      </c>
      <c r="H1749" s="53">
        <v>-8.5125404191597198E-3</v>
      </c>
      <c r="I1749" s="52">
        <v>-41852.573596770875</v>
      </c>
      <c r="J1749" s="52">
        <v>3158.3309938125631</v>
      </c>
      <c r="K1749" s="52">
        <v>3185.4472422150188</v>
      </c>
      <c r="L1749" s="52">
        <v>3277.11</v>
      </c>
      <c r="M1749" s="51" t="s">
        <v>6521</v>
      </c>
      <c r="N1749" s="54" t="s">
        <v>6522</v>
      </c>
    </row>
    <row r="1750" spans="1:14" s="51" customFormat="1" ht="16.5" customHeight="1" x14ac:dyDescent="0.25">
      <c r="A1750" s="51" t="s">
        <v>5173</v>
      </c>
      <c r="B1750" s="51" t="s">
        <v>5174</v>
      </c>
      <c r="C1750" s="51">
        <v>5913</v>
      </c>
      <c r="D1750" s="51" t="s">
        <v>5175</v>
      </c>
      <c r="E1750" s="52">
        <v>179.70000000000002</v>
      </c>
      <c r="F1750" s="52">
        <v>829948.33040000009</v>
      </c>
      <c r="G1750" s="52">
        <v>933385.40216152987</v>
      </c>
      <c r="H1750" s="53">
        <v>-0.11081925164245188</v>
      </c>
      <c r="I1750" s="52">
        <v>-103437.07176152978</v>
      </c>
      <c r="J1750" s="52">
        <v>4618.5215937673902</v>
      </c>
      <c r="K1750" s="52">
        <v>5194.1313420229817</v>
      </c>
      <c r="L1750" s="52">
        <v>4503.1400000000003</v>
      </c>
      <c r="M1750" s="51" t="s">
        <v>6525</v>
      </c>
      <c r="N1750" s="54" t="s">
        <v>6527</v>
      </c>
    </row>
    <row r="1751" spans="1:14" s="51" customFormat="1" ht="16.5" customHeight="1" x14ac:dyDescent="0.25">
      <c r="A1751" s="51" t="s">
        <v>5176</v>
      </c>
      <c r="B1751" s="51" t="s">
        <v>5177</v>
      </c>
      <c r="C1751" s="51">
        <v>5914</v>
      </c>
      <c r="D1751" s="51" t="s">
        <v>5178</v>
      </c>
      <c r="E1751" s="52">
        <v>7995.83</v>
      </c>
      <c r="F1751" s="52">
        <v>17218515.847899999</v>
      </c>
      <c r="G1751" s="52">
        <v>17156684.24426908</v>
      </c>
      <c r="H1751" s="53">
        <v>3.6039366785907134E-3</v>
      </c>
      <c r="I1751" s="52">
        <v>61831.603630919009</v>
      </c>
      <c r="J1751" s="52">
        <v>2153.4369600029013</v>
      </c>
      <c r="K1751" s="52">
        <v>2145.7039787325493</v>
      </c>
      <c r="L1751" s="52">
        <v>2177.79</v>
      </c>
      <c r="M1751" s="51" t="s">
        <v>6521</v>
      </c>
      <c r="N1751" s="54" t="s">
        <v>6522</v>
      </c>
    </row>
    <row r="1752" spans="1:14" s="51" customFormat="1" ht="16.5" customHeight="1" x14ac:dyDescent="0.25">
      <c r="A1752" s="51" t="s">
        <v>5179</v>
      </c>
      <c r="B1752" s="51" t="s">
        <v>5180</v>
      </c>
      <c r="C1752" s="51">
        <v>5915</v>
      </c>
      <c r="D1752" s="51" t="s">
        <v>5181</v>
      </c>
      <c r="E1752" s="52">
        <v>1914.92</v>
      </c>
      <c r="F1752" s="52">
        <v>6259802.7901999988</v>
      </c>
      <c r="G1752" s="52">
        <v>6385986.7380366419</v>
      </c>
      <c r="H1752" s="53">
        <v>-1.975950671570581E-2</v>
      </c>
      <c r="I1752" s="52">
        <v>-126183.94783664308</v>
      </c>
      <c r="J1752" s="52">
        <v>3268.9630847241651</v>
      </c>
      <c r="K1752" s="52">
        <v>3334.8582384834049</v>
      </c>
      <c r="L1752" s="52">
        <v>3408.97</v>
      </c>
      <c r="M1752" s="51" t="s">
        <v>6521</v>
      </c>
      <c r="N1752" s="54" t="s">
        <v>6522</v>
      </c>
    </row>
    <row r="1753" spans="1:14" s="51" customFormat="1" ht="16.5" customHeight="1" x14ac:dyDescent="0.25">
      <c r="A1753" s="51" t="s">
        <v>5182</v>
      </c>
      <c r="B1753" s="51" t="s">
        <v>5183</v>
      </c>
      <c r="C1753" s="51">
        <v>5916</v>
      </c>
      <c r="D1753" s="51" t="s">
        <v>5184</v>
      </c>
      <c r="E1753" s="52">
        <v>173.71</v>
      </c>
      <c r="F1753" s="52">
        <v>882869.5009000001</v>
      </c>
      <c r="G1753" s="52">
        <v>945298.13964172197</v>
      </c>
      <c r="H1753" s="53">
        <v>-6.6041216124029356E-2</v>
      </c>
      <c r="I1753" s="52">
        <v>-62428.638741721865</v>
      </c>
      <c r="J1753" s="52">
        <v>5082.4333711358013</v>
      </c>
      <c r="K1753" s="52">
        <v>5441.8176250171082</v>
      </c>
      <c r="L1753" s="52">
        <v>5127.18</v>
      </c>
      <c r="M1753" s="51" t="s">
        <v>6523</v>
      </c>
      <c r="N1753" s="54" t="s">
        <v>6522</v>
      </c>
    </row>
    <row r="1754" spans="1:14" s="51" customFormat="1" ht="16.5" customHeight="1" x14ac:dyDescent="0.25">
      <c r="A1754" s="51" t="s">
        <v>5185</v>
      </c>
      <c r="B1754" s="51" t="s">
        <v>5186</v>
      </c>
      <c r="C1754" s="51">
        <v>5917</v>
      </c>
      <c r="D1754" s="51" t="s">
        <v>5187</v>
      </c>
      <c r="E1754" s="52">
        <v>5149.5700000000006</v>
      </c>
      <c r="F1754" s="52">
        <v>14491726.8664</v>
      </c>
      <c r="G1754" s="52">
        <v>15253815.179629561</v>
      </c>
      <c r="H1754" s="53">
        <v>-4.996050524115947E-2</v>
      </c>
      <c r="I1754" s="52">
        <v>-762088.31322956085</v>
      </c>
      <c r="J1754" s="52">
        <v>2814.1625157828707</v>
      </c>
      <c r="K1754" s="52">
        <v>2962.1531855338521</v>
      </c>
      <c r="L1754" s="52">
        <v>2886.72</v>
      </c>
      <c r="M1754" s="51" t="s">
        <v>6521</v>
      </c>
      <c r="N1754" s="54" t="s">
        <v>6522</v>
      </c>
    </row>
    <row r="1755" spans="1:14" s="51" customFormat="1" ht="16.5" customHeight="1" x14ac:dyDescent="0.25">
      <c r="A1755" s="51" t="s">
        <v>5188</v>
      </c>
      <c r="B1755" s="51" t="s">
        <v>5189</v>
      </c>
      <c r="C1755" s="51">
        <v>5918</v>
      </c>
      <c r="D1755" s="51" t="s">
        <v>5190</v>
      </c>
      <c r="E1755" s="52">
        <v>2264.88</v>
      </c>
      <c r="F1755" s="52">
        <v>8932964.6666000001</v>
      </c>
      <c r="G1755" s="52">
        <v>9280035.6056105159</v>
      </c>
      <c r="H1755" s="53">
        <v>-3.7399742173476525E-2</v>
      </c>
      <c r="I1755" s="52">
        <v>-347070.93901051581</v>
      </c>
      <c r="J1755" s="52">
        <v>3944.1227202324185</v>
      </c>
      <c r="K1755" s="52">
        <v>4097.3630415785892</v>
      </c>
      <c r="L1755" s="52">
        <v>4022.92</v>
      </c>
      <c r="M1755" s="51" t="s">
        <v>6521</v>
      </c>
      <c r="N1755" s="54" t="s">
        <v>6522</v>
      </c>
    </row>
    <row r="1756" spans="1:14" s="51" customFormat="1" ht="16.5" customHeight="1" x14ac:dyDescent="0.25">
      <c r="A1756" s="51" t="s">
        <v>5191</v>
      </c>
      <c r="B1756" s="51" t="s">
        <v>5192</v>
      </c>
      <c r="C1756" s="51">
        <v>5919</v>
      </c>
      <c r="D1756" s="51" t="s">
        <v>5193</v>
      </c>
      <c r="E1756" s="52">
        <v>226.59000000000003</v>
      </c>
      <c r="F1756" s="52">
        <v>1316184.4418000001</v>
      </c>
      <c r="G1756" s="52">
        <v>1362569.4706703685</v>
      </c>
      <c r="H1756" s="53">
        <v>-3.4042322148570836E-2</v>
      </c>
      <c r="I1756" s="52">
        <v>-46385.028870368376</v>
      </c>
      <c r="J1756" s="52">
        <v>5808.6607608455797</v>
      </c>
      <c r="K1756" s="52">
        <v>6013.3698339307484</v>
      </c>
      <c r="L1756" s="52">
        <v>6053.32</v>
      </c>
      <c r="M1756" s="51" t="s">
        <v>6524</v>
      </c>
      <c r="N1756" s="54" t="s">
        <v>6528</v>
      </c>
    </row>
    <row r="1757" spans="1:14" s="51" customFormat="1" ht="16.5" customHeight="1" x14ac:dyDescent="0.25">
      <c r="A1757" s="51" t="s">
        <v>5194</v>
      </c>
      <c r="B1757" s="51" t="s">
        <v>5195</v>
      </c>
      <c r="C1757" s="51">
        <v>5920</v>
      </c>
      <c r="D1757" s="51" t="s">
        <v>5196</v>
      </c>
      <c r="E1757" s="52">
        <v>3045.89</v>
      </c>
      <c r="F1757" s="52">
        <v>11615970.403499998</v>
      </c>
      <c r="G1757" s="52">
        <v>11908117.336624114</v>
      </c>
      <c r="H1757" s="53">
        <v>-2.4533427481907677E-2</v>
      </c>
      <c r="I1757" s="52">
        <v>-292146.93312411569</v>
      </c>
      <c r="J1757" s="52">
        <v>3813.65394137674</v>
      </c>
      <c r="K1757" s="52">
        <v>3909.5690706572182</v>
      </c>
      <c r="L1757" s="52">
        <v>3961.05</v>
      </c>
      <c r="M1757" s="51" t="s">
        <v>6521</v>
      </c>
      <c r="N1757" s="54" t="s">
        <v>6522</v>
      </c>
    </row>
    <row r="1758" spans="1:14" s="51" customFormat="1" ht="16.5" customHeight="1" x14ac:dyDescent="0.25">
      <c r="A1758" s="51" t="s">
        <v>5197</v>
      </c>
      <c r="B1758" s="51" t="s">
        <v>5198</v>
      </c>
      <c r="C1758" s="51">
        <v>5921</v>
      </c>
      <c r="D1758" s="51" t="s">
        <v>5199</v>
      </c>
      <c r="E1758" s="52">
        <v>2230.0700000000002</v>
      </c>
      <c r="F1758" s="52">
        <v>9522351.281899998</v>
      </c>
      <c r="G1758" s="52">
        <v>10307918.351934653</v>
      </c>
      <c r="H1758" s="53">
        <v>-7.6210059413908238E-2</v>
      </c>
      <c r="I1758" s="52">
        <v>-785567.07003465481</v>
      </c>
      <c r="J1758" s="52">
        <v>4269.9786472621927</v>
      </c>
      <c r="K1758" s="52">
        <v>4622.2398184517315</v>
      </c>
      <c r="L1758" s="52">
        <v>4297.87</v>
      </c>
      <c r="M1758" s="51" t="s">
        <v>6521</v>
      </c>
      <c r="N1758" s="54" t="s">
        <v>6522</v>
      </c>
    </row>
    <row r="1759" spans="1:14" s="51" customFormat="1" ht="16.5" customHeight="1" x14ac:dyDescent="0.25">
      <c r="A1759" s="51" t="s">
        <v>5200</v>
      </c>
      <c r="B1759" s="51" t="s">
        <v>5201</v>
      </c>
      <c r="C1759" s="51">
        <v>5922</v>
      </c>
      <c r="D1759" s="51" t="s">
        <v>5202</v>
      </c>
      <c r="E1759" s="52">
        <v>252.69</v>
      </c>
      <c r="F1759" s="52">
        <v>1251057.9128000003</v>
      </c>
      <c r="G1759" s="52">
        <v>1408735.5901563005</v>
      </c>
      <c r="H1759" s="53">
        <v>-0.11192851125370207</v>
      </c>
      <c r="I1759" s="52">
        <v>-157677.67735630018</v>
      </c>
      <c r="J1759" s="52">
        <v>4950.9593288218775</v>
      </c>
      <c r="K1759" s="52">
        <v>5574.9558358316535</v>
      </c>
      <c r="L1759" s="52">
        <v>5032.16</v>
      </c>
      <c r="M1759" s="51" t="s">
        <v>6524</v>
      </c>
      <c r="N1759" s="54" t="s">
        <v>6522</v>
      </c>
    </row>
    <row r="1760" spans="1:14" s="51" customFormat="1" ht="16.5" customHeight="1" x14ac:dyDescent="0.25">
      <c r="A1760" s="51" t="s">
        <v>5203</v>
      </c>
      <c r="B1760" s="51" t="s">
        <v>5204</v>
      </c>
      <c r="C1760" s="51">
        <v>5923</v>
      </c>
      <c r="D1760" s="51" t="s">
        <v>5205</v>
      </c>
      <c r="E1760" s="52">
        <v>2089.17</v>
      </c>
      <c r="F1760" s="52">
        <v>7842987.4127999991</v>
      </c>
      <c r="G1760" s="52">
        <v>8067508.666064851</v>
      </c>
      <c r="H1760" s="53">
        <v>-2.7830308284548577E-2</v>
      </c>
      <c r="I1760" s="52">
        <v>-224521.25326485187</v>
      </c>
      <c r="J1760" s="52">
        <v>3754.1164255661333</v>
      </c>
      <c r="K1760" s="52">
        <v>3861.5855416576205</v>
      </c>
      <c r="L1760" s="52">
        <v>4006.47</v>
      </c>
      <c r="M1760" s="51" t="s">
        <v>6521</v>
      </c>
      <c r="N1760" s="54" t="s">
        <v>6522</v>
      </c>
    </row>
    <row r="1761" spans="1:14" s="51" customFormat="1" ht="16.5" customHeight="1" x14ac:dyDescent="0.25">
      <c r="A1761" s="51" t="s">
        <v>5206</v>
      </c>
      <c r="B1761" s="51" t="s">
        <v>5207</v>
      </c>
      <c r="C1761" s="51">
        <v>5924</v>
      </c>
      <c r="D1761" s="51" t="s">
        <v>5208</v>
      </c>
      <c r="E1761" s="52">
        <v>2430.83</v>
      </c>
      <c r="F1761" s="52">
        <v>12231322.060500002</v>
      </c>
      <c r="G1761" s="52">
        <v>12657369.768656287</v>
      </c>
      <c r="H1761" s="53">
        <v>-3.366005070115885E-2</v>
      </c>
      <c r="I1761" s="52">
        <v>-426047.70815628581</v>
      </c>
      <c r="J1761" s="52">
        <v>5031.7472058926387</v>
      </c>
      <c r="K1761" s="52">
        <v>5207.0156155125151</v>
      </c>
      <c r="L1761" s="52">
        <v>5134.3900000000003</v>
      </c>
      <c r="M1761" s="51" t="s">
        <v>6521</v>
      </c>
      <c r="N1761" s="54" t="s">
        <v>6522</v>
      </c>
    </row>
    <row r="1762" spans="1:14" s="51" customFormat="1" ht="16.5" customHeight="1" x14ac:dyDescent="0.25">
      <c r="A1762" s="51" t="s">
        <v>5209</v>
      </c>
      <c r="B1762" s="51" t="s">
        <v>5210</v>
      </c>
      <c r="C1762" s="51">
        <v>5925</v>
      </c>
      <c r="D1762" s="51" t="s">
        <v>5211</v>
      </c>
      <c r="E1762" s="52">
        <v>292.7</v>
      </c>
      <c r="F1762" s="52">
        <v>1574188.1964999998</v>
      </c>
      <c r="G1762" s="52">
        <v>1528138.0493213702</v>
      </c>
      <c r="H1762" s="53">
        <v>3.0134808304184357E-2</v>
      </c>
      <c r="I1762" s="52">
        <v>46050.147178629646</v>
      </c>
      <c r="J1762" s="52">
        <v>5378.1626118893064</v>
      </c>
      <c r="K1762" s="52">
        <v>5220.8337865437998</v>
      </c>
      <c r="L1762" s="52">
        <v>5286.2</v>
      </c>
      <c r="M1762" s="51" t="s">
        <v>6524</v>
      </c>
      <c r="N1762" s="54" t="s">
        <v>6522</v>
      </c>
    </row>
    <row r="1763" spans="1:14" s="51" customFormat="1" ht="16.5" customHeight="1" x14ac:dyDescent="0.25">
      <c r="A1763" s="51" t="s">
        <v>5212</v>
      </c>
      <c r="B1763" s="51" t="s">
        <v>5213</v>
      </c>
      <c r="C1763" s="51">
        <v>5926</v>
      </c>
      <c r="D1763" s="51" t="s">
        <v>5214</v>
      </c>
      <c r="E1763" s="52">
        <v>3311.2299999999996</v>
      </c>
      <c r="F1763" s="52">
        <v>13755582.450999998</v>
      </c>
      <c r="G1763" s="52">
        <v>13818222.866451653</v>
      </c>
      <c r="H1763" s="53">
        <v>-4.5331744940758645E-3</v>
      </c>
      <c r="I1763" s="52">
        <v>-62640.415451655164</v>
      </c>
      <c r="J1763" s="52">
        <v>4154.221377252562</v>
      </c>
      <c r="K1763" s="52">
        <v>4173.1389442749842</v>
      </c>
      <c r="L1763" s="52">
        <v>4450.1499999999996</v>
      </c>
      <c r="M1763" s="51" t="s">
        <v>6521</v>
      </c>
      <c r="N1763" s="54" t="s">
        <v>6522</v>
      </c>
    </row>
    <row r="1764" spans="1:14" s="51" customFormat="1" ht="16.5" customHeight="1" x14ac:dyDescent="0.25">
      <c r="A1764" s="51" t="s">
        <v>5215</v>
      </c>
      <c r="B1764" s="51" t="s">
        <v>5216</v>
      </c>
      <c r="C1764" s="51">
        <v>5927</v>
      </c>
      <c r="D1764" s="51" t="s">
        <v>5217</v>
      </c>
      <c r="E1764" s="52">
        <v>1553.29</v>
      </c>
      <c r="F1764" s="52">
        <v>7935108.057500001</v>
      </c>
      <c r="G1764" s="52">
        <v>8096311.6239542672</v>
      </c>
      <c r="H1764" s="53">
        <v>-1.9910741327855863E-2</v>
      </c>
      <c r="I1764" s="52">
        <v>-161203.5664542662</v>
      </c>
      <c r="J1764" s="52">
        <v>5108.581177693799</v>
      </c>
      <c r="K1764" s="52">
        <v>5212.3631929351686</v>
      </c>
      <c r="L1764" s="52">
        <v>5164.96</v>
      </c>
      <c r="M1764" s="51" t="s">
        <v>6521</v>
      </c>
      <c r="N1764" s="54" t="s">
        <v>6522</v>
      </c>
    </row>
    <row r="1765" spans="1:14" s="51" customFormat="1" ht="16.5" customHeight="1" x14ac:dyDescent="0.25">
      <c r="A1765" s="51" t="s">
        <v>5218</v>
      </c>
      <c r="B1765" s="51" t="s">
        <v>5219</v>
      </c>
      <c r="C1765" s="51">
        <v>5928</v>
      </c>
      <c r="D1765" s="51" t="s">
        <v>5220</v>
      </c>
      <c r="E1765" s="52">
        <v>1270.9100000000001</v>
      </c>
      <c r="F1765" s="52">
        <v>5078306.0302999998</v>
      </c>
      <c r="G1765" s="52">
        <v>4892748.3966198955</v>
      </c>
      <c r="H1765" s="53">
        <v>3.7925030808511506E-2</v>
      </c>
      <c r="I1765" s="52">
        <v>185557.63368010428</v>
      </c>
      <c r="J1765" s="52">
        <v>3995.8030311351704</v>
      </c>
      <c r="K1765" s="52">
        <v>3849.7992750233261</v>
      </c>
      <c r="L1765" s="52">
        <v>4240.4799999999996</v>
      </c>
      <c r="M1765" s="51" t="s">
        <v>6521</v>
      </c>
      <c r="N1765" s="54" t="s">
        <v>6522</v>
      </c>
    </row>
    <row r="1766" spans="1:14" s="51" customFormat="1" ht="16.5" customHeight="1" x14ac:dyDescent="0.25">
      <c r="A1766" s="51" t="s">
        <v>5221</v>
      </c>
      <c r="B1766" s="51" t="s">
        <v>5222</v>
      </c>
      <c r="C1766" s="51">
        <v>5929</v>
      </c>
      <c r="D1766" s="51" t="s">
        <v>5223</v>
      </c>
      <c r="E1766" s="52">
        <v>1357.86</v>
      </c>
      <c r="F1766" s="52">
        <v>6601393.5738000004</v>
      </c>
      <c r="G1766" s="52">
        <v>6676145.318571209</v>
      </c>
      <c r="H1766" s="53">
        <v>-1.1196842070418933E-2</v>
      </c>
      <c r="I1766" s="52">
        <v>-74751.744771208614</v>
      </c>
      <c r="J1766" s="52">
        <v>4861.6157584728917</v>
      </c>
      <c r="K1766" s="52">
        <v>4916.6669012793727</v>
      </c>
      <c r="L1766" s="52">
        <v>4908.18</v>
      </c>
      <c r="M1766" s="51" t="s">
        <v>6521</v>
      </c>
      <c r="N1766" s="54" t="s">
        <v>6522</v>
      </c>
    </row>
    <row r="1767" spans="1:14" s="51" customFormat="1" ht="16.5" customHeight="1" x14ac:dyDescent="0.25">
      <c r="A1767" s="51" t="s">
        <v>5224</v>
      </c>
      <c r="B1767" s="51" t="s">
        <v>5225</v>
      </c>
      <c r="C1767" s="51">
        <v>5930</v>
      </c>
      <c r="D1767" s="51" t="s">
        <v>5226</v>
      </c>
      <c r="E1767" s="52">
        <v>472.15000000000003</v>
      </c>
      <c r="F1767" s="52">
        <v>2294231.2651</v>
      </c>
      <c r="G1767" s="52">
        <v>1980787.369666026</v>
      </c>
      <c r="H1767" s="53">
        <v>0.15824207092294951</v>
      </c>
      <c r="I1767" s="52">
        <v>313443.89543397399</v>
      </c>
      <c r="J1767" s="52">
        <v>4859.1152496028799</v>
      </c>
      <c r="K1767" s="52">
        <v>4195.2501740252583</v>
      </c>
      <c r="L1767" s="52">
        <v>5348.29</v>
      </c>
      <c r="M1767" s="51" t="s">
        <v>6521</v>
      </c>
      <c r="N1767" s="54" t="s">
        <v>6526</v>
      </c>
    </row>
    <row r="1768" spans="1:14" s="51" customFormat="1" ht="16.5" customHeight="1" x14ac:dyDescent="0.25">
      <c r="A1768" s="51" t="s">
        <v>5227</v>
      </c>
      <c r="B1768" s="51" t="s">
        <v>5228</v>
      </c>
      <c r="C1768" s="51">
        <v>5931</v>
      </c>
      <c r="D1768" s="51" t="s">
        <v>5229</v>
      </c>
      <c r="E1768" s="52">
        <v>1513.81</v>
      </c>
      <c r="F1768" s="52">
        <v>10604295.610399999</v>
      </c>
      <c r="G1768" s="52">
        <v>9815498.3227498718</v>
      </c>
      <c r="H1768" s="53">
        <v>8.0362429059958274E-2</v>
      </c>
      <c r="I1768" s="52">
        <v>788797.28765012696</v>
      </c>
      <c r="J1768" s="52">
        <v>7005.0373629451515</v>
      </c>
      <c r="K1768" s="52">
        <v>6483.9697998757256</v>
      </c>
      <c r="L1768" s="52">
        <v>7142.98</v>
      </c>
      <c r="M1768" s="51" t="s">
        <v>6521</v>
      </c>
      <c r="N1768" s="54" t="s">
        <v>6522</v>
      </c>
    </row>
    <row r="1769" spans="1:14" s="51" customFormat="1" ht="16.5" customHeight="1" x14ac:dyDescent="0.25">
      <c r="A1769" s="51" t="s">
        <v>5245</v>
      </c>
      <c r="B1769" s="51" t="s">
        <v>5246</v>
      </c>
      <c r="C1769" s="51">
        <v>6104</v>
      </c>
      <c r="D1769" s="51" t="s">
        <v>5247</v>
      </c>
      <c r="E1769" s="52">
        <v>391.86</v>
      </c>
      <c r="F1769" s="52">
        <v>1930889.2820000001</v>
      </c>
      <c r="G1769" s="52">
        <v>1912073.3836618331</v>
      </c>
      <c r="H1769" s="53">
        <v>9.8405733268105422E-3</v>
      </c>
      <c r="I1769" s="52">
        <v>18815.898338166997</v>
      </c>
      <c r="J1769" s="52">
        <v>4927.4977849231873</v>
      </c>
      <c r="K1769" s="52">
        <v>4879.4808953754737</v>
      </c>
      <c r="L1769" s="52">
        <v>4921.1499999999996</v>
      </c>
      <c r="M1769" s="51" t="s">
        <v>6524</v>
      </c>
      <c r="N1769" s="54" t="s">
        <v>6522</v>
      </c>
    </row>
    <row r="1770" spans="1:14" s="51" customFormat="1" ht="16.5" customHeight="1" x14ac:dyDescent="0.25">
      <c r="A1770" s="51" t="s">
        <v>5248</v>
      </c>
      <c r="B1770" s="51" t="s">
        <v>5249</v>
      </c>
      <c r="C1770" s="51">
        <v>6105</v>
      </c>
      <c r="D1770" s="51" t="s">
        <v>5250</v>
      </c>
      <c r="E1770" s="52">
        <v>277.60999999999996</v>
      </c>
      <c r="F1770" s="52">
        <v>1825556.0978999995</v>
      </c>
      <c r="G1770" s="52">
        <v>1812683.9459989828</v>
      </c>
      <c r="H1770" s="53">
        <v>7.101156232683925E-3</v>
      </c>
      <c r="I1770" s="52">
        <v>12872.15190101671</v>
      </c>
      <c r="J1770" s="52">
        <v>6575.9738406397455</v>
      </c>
      <c r="K1770" s="52">
        <v>6529.6060876732936</v>
      </c>
      <c r="L1770" s="52">
        <v>6804.11</v>
      </c>
      <c r="M1770" s="51" t="s">
        <v>6523</v>
      </c>
      <c r="N1770" s="54" t="s">
        <v>6528</v>
      </c>
    </row>
    <row r="1771" spans="1:14" s="51" customFormat="1" ht="16.5" customHeight="1" x14ac:dyDescent="0.25">
      <c r="A1771" s="51" t="s">
        <v>5251</v>
      </c>
      <c r="B1771" s="51" t="s">
        <v>5252</v>
      </c>
      <c r="C1771" s="51">
        <v>6106</v>
      </c>
      <c r="D1771" s="51" t="s">
        <v>5253</v>
      </c>
      <c r="E1771" s="52">
        <v>200.52</v>
      </c>
      <c r="F1771" s="52">
        <v>2100226.2893000003</v>
      </c>
      <c r="G1771" s="52">
        <v>2140335.5947966813</v>
      </c>
      <c r="H1771" s="53">
        <v>-1.8739727355929547E-2</v>
      </c>
      <c r="I1771" s="52">
        <v>-40109.305496681016</v>
      </c>
      <c r="J1771" s="52">
        <v>10473.899308298425</v>
      </c>
      <c r="K1771" s="52">
        <v>10673.925766989234</v>
      </c>
      <c r="L1771" s="52">
        <v>10879.02</v>
      </c>
      <c r="M1771" s="51" t="s">
        <v>6524</v>
      </c>
      <c r="N1771" s="54" t="s">
        <v>6522</v>
      </c>
    </row>
    <row r="1772" spans="1:14" s="51" customFormat="1" ht="16.5" customHeight="1" x14ac:dyDescent="0.25">
      <c r="A1772" s="51" t="s">
        <v>5254</v>
      </c>
      <c r="B1772" s="51" t="s">
        <v>5255</v>
      </c>
      <c r="C1772" s="51">
        <v>6107</v>
      </c>
      <c r="D1772" s="51" t="s">
        <v>5256</v>
      </c>
      <c r="E1772" s="52">
        <v>84.19</v>
      </c>
      <c r="F1772" s="52">
        <v>1830684.6944000002</v>
      </c>
      <c r="G1772" s="52">
        <v>1566477.7520702791</v>
      </c>
      <c r="H1772" s="53">
        <v>0.16866306717764834</v>
      </c>
      <c r="I1772" s="52">
        <v>264206.94232972106</v>
      </c>
      <c r="J1772" s="52">
        <v>21744.681011996676</v>
      </c>
      <c r="K1772" s="52">
        <v>18606.458630125657</v>
      </c>
      <c r="L1772" s="52">
        <v>23499.68</v>
      </c>
      <c r="M1772" s="51" t="s">
        <v>6523</v>
      </c>
      <c r="N1772" s="54" t="s">
        <v>6530</v>
      </c>
    </row>
    <row r="1773" spans="1:14" s="51" customFormat="1" ht="16.5" customHeight="1" x14ac:dyDescent="0.25">
      <c r="A1773" s="51" t="s">
        <v>5257</v>
      </c>
      <c r="B1773" s="51" t="s">
        <v>5258</v>
      </c>
      <c r="C1773" s="51">
        <v>6108</v>
      </c>
      <c r="D1773" s="51" t="s">
        <v>5259</v>
      </c>
      <c r="E1773" s="52">
        <v>1996.99</v>
      </c>
      <c r="F1773" s="52">
        <v>3270505.3555000001</v>
      </c>
      <c r="G1773" s="52">
        <v>4169284.8549648719</v>
      </c>
      <c r="H1773" s="53">
        <v>-0.21557162216790882</v>
      </c>
      <c r="I1773" s="52">
        <v>-898779.49946487183</v>
      </c>
      <c r="J1773" s="52">
        <v>1637.7174425009639</v>
      </c>
      <c r="K1773" s="52">
        <v>2087.784543219982</v>
      </c>
      <c r="L1773" s="52">
        <v>1611.36</v>
      </c>
      <c r="M1773" s="51" t="s">
        <v>6523</v>
      </c>
      <c r="N1773" s="54" t="s">
        <v>6522</v>
      </c>
    </row>
    <row r="1774" spans="1:14" s="51" customFormat="1" ht="16.5" customHeight="1" x14ac:dyDescent="0.25">
      <c r="A1774" s="51" t="s">
        <v>5260</v>
      </c>
      <c r="B1774" s="51" t="s">
        <v>5261</v>
      </c>
      <c r="C1774" s="51">
        <v>6109</v>
      </c>
      <c r="D1774" s="51" t="s">
        <v>5262</v>
      </c>
      <c r="E1774" s="52">
        <v>444.1</v>
      </c>
      <c r="F1774" s="52">
        <v>2196022.1555999997</v>
      </c>
      <c r="G1774" s="52">
        <v>2195587.1029462726</v>
      </c>
      <c r="H1774" s="53">
        <v>1.9814866517631202E-4</v>
      </c>
      <c r="I1774" s="52">
        <v>435.05265372712165</v>
      </c>
      <c r="J1774" s="52">
        <v>4944.8821337536583</v>
      </c>
      <c r="K1774" s="52">
        <v>4943.9025060713184</v>
      </c>
      <c r="L1774" s="52">
        <v>4916.04</v>
      </c>
      <c r="M1774" s="51" t="s">
        <v>6521</v>
      </c>
      <c r="N1774" s="54" t="s">
        <v>6522</v>
      </c>
    </row>
    <row r="1775" spans="1:14" s="51" customFormat="1" ht="16.5" customHeight="1" x14ac:dyDescent="0.25">
      <c r="A1775" s="51" t="s">
        <v>5263</v>
      </c>
      <c r="B1775" s="51" t="s">
        <v>5264</v>
      </c>
      <c r="C1775" s="51">
        <v>6110</v>
      </c>
      <c r="D1775" s="51" t="s">
        <v>5265</v>
      </c>
      <c r="E1775" s="52">
        <v>210.70000000000002</v>
      </c>
      <c r="F1775" s="52">
        <v>1901232.1500000001</v>
      </c>
      <c r="G1775" s="52">
        <v>1913055.1098723875</v>
      </c>
      <c r="H1775" s="53">
        <v>-6.1801459933770175E-3</v>
      </c>
      <c r="I1775" s="52">
        <v>-11822.95987238735</v>
      </c>
      <c r="J1775" s="52">
        <v>9023.4084005695295</v>
      </c>
      <c r="K1775" s="52">
        <v>9079.5211669311211</v>
      </c>
      <c r="L1775" s="52">
        <v>9402.84</v>
      </c>
      <c r="M1775" s="51" t="s">
        <v>6524</v>
      </c>
      <c r="N1775" s="54" t="s">
        <v>6522</v>
      </c>
    </row>
    <row r="1776" spans="1:14" s="51" customFormat="1" ht="16.5" customHeight="1" x14ac:dyDescent="0.25">
      <c r="A1776" s="51" t="s">
        <v>5266</v>
      </c>
      <c r="B1776" s="51" t="s">
        <v>5267</v>
      </c>
      <c r="C1776" s="51">
        <v>6111</v>
      </c>
      <c r="D1776" s="51" t="s">
        <v>5268</v>
      </c>
      <c r="E1776" s="52">
        <v>86.250000000000014</v>
      </c>
      <c r="F1776" s="52">
        <v>1539148.6431999998</v>
      </c>
      <c r="G1776" s="52">
        <v>1494803.8322170393</v>
      </c>
      <c r="H1776" s="53">
        <v>2.9665973572726267E-2</v>
      </c>
      <c r="I1776" s="52">
        <v>44344.810982960509</v>
      </c>
      <c r="J1776" s="52">
        <v>17845.201660289851</v>
      </c>
      <c r="K1776" s="52">
        <v>17331.058924255525</v>
      </c>
      <c r="L1776" s="52">
        <v>19786.03</v>
      </c>
      <c r="M1776" s="51" t="s">
        <v>6525</v>
      </c>
      <c r="N1776" s="54" t="s">
        <v>6531</v>
      </c>
    </row>
    <row r="1777" spans="1:14" s="51" customFormat="1" ht="16.5" customHeight="1" x14ac:dyDescent="0.25">
      <c r="A1777" s="51" t="s">
        <v>5269</v>
      </c>
      <c r="B1777" s="51" t="s">
        <v>5270</v>
      </c>
      <c r="C1777" s="51">
        <v>6112</v>
      </c>
      <c r="D1777" s="51" t="s">
        <v>5271</v>
      </c>
      <c r="E1777" s="52">
        <v>1680.89</v>
      </c>
      <c r="F1777" s="52">
        <v>2708518.9103999995</v>
      </c>
      <c r="G1777" s="52">
        <v>1786597.048067915</v>
      </c>
      <c r="H1777" s="53">
        <v>0.51602114944110156</v>
      </c>
      <c r="I1777" s="52">
        <v>921921.86233208445</v>
      </c>
      <c r="J1777" s="52">
        <v>1611.3599999999997</v>
      </c>
      <c r="K1777" s="52">
        <v>1062.887546518758</v>
      </c>
      <c r="L1777" s="52">
        <v>1611.36</v>
      </c>
      <c r="M1777" s="51" t="s">
        <v>6523</v>
      </c>
      <c r="N1777" s="54" t="s">
        <v>6527</v>
      </c>
    </row>
    <row r="1778" spans="1:14" s="51" customFormat="1" ht="16.5" customHeight="1" x14ac:dyDescent="0.25">
      <c r="A1778" s="51" t="s">
        <v>5272</v>
      </c>
      <c r="B1778" s="51" t="s">
        <v>5273</v>
      </c>
      <c r="C1778" s="51">
        <v>6159</v>
      </c>
      <c r="D1778" s="51" t="s">
        <v>5274</v>
      </c>
      <c r="E1778" s="52">
        <v>621.69000000000005</v>
      </c>
      <c r="F1778" s="52">
        <v>2088744.5703</v>
      </c>
      <c r="G1778" s="52">
        <v>2158334.212043426</v>
      </c>
      <c r="H1778" s="53">
        <v>-3.2242291928246458E-2</v>
      </c>
      <c r="I1778" s="52">
        <v>-69589.641743425978</v>
      </c>
      <c r="J1778" s="52">
        <v>3359.7847324229115</v>
      </c>
      <c r="K1778" s="52">
        <v>3471.7209735453775</v>
      </c>
      <c r="L1778" s="52">
        <v>3339.83</v>
      </c>
      <c r="M1778" s="51" t="s">
        <v>6521</v>
      </c>
      <c r="N1778" s="54" t="s">
        <v>6522</v>
      </c>
    </row>
    <row r="1779" spans="1:14" s="51" customFormat="1" ht="16.5" customHeight="1" x14ac:dyDescent="0.25">
      <c r="A1779" s="51" t="s">
        <v>5275</v>
      </c>
      <c r="B1779" s="51" t="s">
        <v>5276</v>
      </c>
      <c r="C1779" s="51">
        <v>6160</v>
      </c>
      <c r="D1779" s="51" t="s">
        <v>5277</v>
      </c>
      <c r="E1779" s="52">
        <v>538.92999999999995</v>
      </c>
      <c r="F1779" s="52">
        <v>2976782.3273</v>
      </c>
      <c r="G1779" s="52">
        <v>2530109.23826141</v>
      </c>
      <c r="H1779" s="53">
        <v>0.1765430054496484</v>
      </c>
      <c r="I1779" s="52">
        <v>446673.08903858997</v>
      </c>
      <c r="J1779" s="52">
        <v>5523.5045874232283</v>
      </c>
      <c r="K1779" s="52">
        <v>4694.6899193984564</v>
      </c>
      <c r="L1779" s="52">
        <v>5828.12</v>
      </c>
      <c r="M1779" s="51" t="s">
        <v>6524</v>
      </c>
      <c r="N1779" s="54" t="s">
        <v>6526</v>
      </c>
    </row>
    <row r="1780" spans="1:14" s="51" customFormat="1" ht="16.5" customHeight="1" x14ac:dyDescent="0.25">
      <c r="A1780" s="51" t="s">
        <v>5278</v>
      </c>
      <c r="B1780" s="51" t="s">
        <v>5279</v>
      </c>
      <c r="C1780" s="51">
        <v>6161</v>
      </c>
      <c r="D1780" s="51" t="s">
        <v>5280</v>
      </c>
      <c r="E1780" s="52">
        <v>236.42999999999998</v>
      </c>
      <c r="F1780" s="52">
        <v>2101686.8872000002</v>
      </c>
      <c r="G1780" s="52">
        <v>1530526.0018384403</v>
      </c>
      <c r="H1780" s="53">
        <v>0.37317947207397451</v>
      </c>
      <c r="I1780" s="52">
        <v>571160.88536155992</v>
      </c>
      <c r="J1780" s="52">
        <v>8889.2563853994852</v>
      </c>
      <c r="K1780" s="52">
        <v>6473.4847601338261</v>
      </c>
      <c r="L1780" s="52">
        <v>8906.8799999999992</v>
      </c>
      <c r="M1780" s="51" t="s">
        <v>6524</v>
      </c>
      <c r="N1780" s="54" t="s">
        <v>6522</v>
      </c>
    </row>
    <row r="1781" spans="1:14" s="51" customFormat="1" ht="16.5" customHeight="1" x14ac:dyDescent="0.25">
      <c r="A1781" s="51" t="s">
        <v>5281</v>
      </c>
      <c r="B1781" s="51" t="s">
        <v>5282</v>
      </c>
      <c r="C1781" s="51">
        <v>6163</v>
      </c>
      <c r="D1781" s="51" t="s">
        <v>5283</v>
      </c>
      <c r="E1781" s="52">
        <v>268.85000000000002</v>
      </c>
      <c r="F1781" s="52">
        <v>198155.89249999999</v>
      </c>
      <c r="G1781" s="52">
        <v>223937.73887772585</v>
      </c>
      <c r="H1781" s="53">
        <v>-0.11512952889018502</v>
      </c>
      <c r="I1781" s="52">
        <v>-25781.846377725858</v>
      </c>
      <c r="J1781" s="52">
        <v>737.04999999999984</v>
      </c>
      <c r="K1781" s="52">
        <v>832.94676911930753</v>
      </c>
      <c r="L1781" s="52">
        <v>737.05</v>
      </c>
      <c r="M1781" s="51" t="s">
        <v>6525</v>
      </c>
      <c r="N1781" s="54" t="s">
        <v>6527</v>
      </c>
    </row>
    <row r="1782" spans="1:14" s="51" customFormat="1" ht="16.5" customHeight="1" x14ac:dyDescent="0.25">
      <c r="A1782" s="51" t="s">
        <v>5284</v>
      </c>
      <c r="B1782" s="51" t="s">
        <v>5285</v>
      </c>
      <c r="C1782" s="51">
        <v>6164</v>
      </c>
      <c r="D1782" s="51" t="s">
        <v>5286</v>
      </c>
      <c r="E1782" s="52">
        <v>585.07000000000005</v>
      </c>
      <c r="F1782" s="52">
        <v>687193.96849999996</v>
      </c>
      <c r="G1782" s="52">
        <v>687683.5031584613</v>
      </c>
      <c r="H1782" s="53">
        <v>-7.1186040702297948E-4</v>
      </c>
      <c r="I1782" s="52">
        <v>-489.5346584613435</v>
      </c>
      <c r="J1782" s="52">
        <v>1174.5499999999997</v>
      </c>
      <c r="K1782" s="52">
        <v>1175.3867112626886</v>
      </c>
      <c r="L1782" s="52">
        <v>1174.55</v>
      </c>
      <c r="M1782" s="51" t="s">
        <v>6525</v>
      </c>
      <c r="N1782" s="54" t="s">
        <v>6522</v>
      </c>
    </row>
    <row r="1783" spans="1:14" s="51" customFormat="1" ht="16.5" customHeight="1" x14ac:dyDescent="0.25">
      <c r="A1783" s="51" t="s">
        <v>5287</v>
      </c>
      <c r="B1783" s="51" t="s">
        <v>5288</v>
      </c>
      <c r="C1783" s="51">
        <v>6168</v>
      </c>
      <c r="D1783" s="51" t="s">
        <v>5289</v>
      </c>
      <c r="E1783" s="52">
        <v>1024.28</v>
      </c>
      <c r="F1783" s="52">
        <v>690098.40720000013</v>
      </c>
      <c r="G1783" s="52">
        <v>773032.50506105123</v>
      </c>
      <c r="H1783" s="53">
        <v>-0.10728410166206559</v>
      </c>
      <c r="I1783" s="52">
        <v>-82934.097861051094</v>
      </c>
      <c r="J1783" s="52">
        <v>673.74000000000012</v>
      </c>
      <c r="K1783" s="52">
        <v>754.70819020292424</v>
      </c>
      <c r="L1783" s="52">
        <v>673.74</v>
      </c>
      <c r="M1783" s="51" t="s">
        <v>6521</v>
      </c>
      <c r="N1783" s="54" t="s">
        <v>6527</v>
      </c>
    </row>
    <row r="1784" spans="1:14" s="51" customFormat="1" ht="16.5" customHeight="1" x14ac:dyDescent="0.25">
      <c r="A1784" s="51" t="s">
        <v>5290</v>
      </c>
      <c r="B1784" s="51" t="s">
        <v>5291</v>
      </c>
      <c r="C1784" s="51">
        <v>6169</v>
      </c>
      <c r="D1784" s="51" t="s">
        <v>5292</v>
      </c>
      <c r="E1784" s="52">
        <v>98.97</v>
      </c>
      <c r="F1784" s="52">
        <v>287559.67800000001</v>
      </c>
      <c r="G1784" s="52">
        <v>355765.35053788527</v>
      </c>
      <c r="H1784" s="53">
        <v>-0.19171533268983165</v>
      </c>
      <c r="I1784" s="52">
        <v>-68205.672537885257</v>
      </c>
      <c r="J1784" s="52">
        <v>2905.5236738405579</v>
      </c>
      <c r="K1784" s="52">
        <v>3594.6786959471078</v>
      </c>
      <c r="L1784" s="52">
        <v>2889.4</v>
      </c>
      <c r="M1784" s="51" t="s">
        <v>6525</v>
      </c>
      <c r="N1784" s="54" t="s">
        <v>6526</v>
      </c>
    </row>
    <row r="1785" spans="1:14" s="51" customFormat="1" ht="16.5" customHeight="1" x14ac:dyDescent="0.25">
      <c r="A1785" s="51" t="s">
        <v>5293</v>
      </c>
      <c r="B1785" s="51" t="s">
        <v>5294</v>
      </c>
      <c r="C1785" s="51">
        <v>6170</v>
      </c>
      <c r="D1785" s="51" t="s">
        <v>5295</v>
      </c>
      <c r="E1785" s="52">
        <v>58.839999999999996</v>
      </c>
      <c r="F1785" s="52">
        <v>225389.0515</v>
      </c>
      <c r="G1785" s="52">
        <v>370064.5004130163</v>
      </c>
      <c r="H1785" s="53">
        <v>-0.39094657485802875</v>
      </c>
      <c r="I1785" s="52">
        <v>-144675.4489130163</v>
      </c>
      <c r="J1785" s="52">
        <v>3830.5413239293002</v>
      </c>
      <c r="K1785" s="52">
        <v>6289.3354930832138</v>
      </c>
      <c r="L1785" s="52">
        <v>3608.79</v>
      </c>
      <c r="M1785" s="51" t="s">
        <v>6525</v>
      </c>
      <c r="N1785" s="54" t="s">
        <v>6526</v>
      </c>
    </row>
    <row r="1786" spans="1:14" s="51" customFormat="1" ht="16.5" customHeight="1" x14ac:dyDescent="0.25">
      <c r="A1786" s="51" t="s">
        <v>5296</v>
      </c>
      <c r="B1786" s="51" t="s">
        <v>5297</v>
      </c>
      <c r="C1786" s="51">
        <v>6172</v>
      </c>
      <c r="D1786" s="51" t="s">
        <v>5298</v>
      </c>
      <c r="E1786" s="52">
        <v>3534.66</v>
      </c>
      <c r="F1786" s="52">
        <v>5609949.4472000003</v>
      </c>
      <c r="G1786" s="52">
        <v>4799009.4222897496</v>
      </c>
      <c r="H1786" s="53">
        <v>0.16898071113253343</v>
      </c>
      <c r="I1786" s="52">
        <v>810940.02491025068</v>
      </c>
      <c r="J1786" s="52">
        <v>1587.125620908376</v>
      </c>
      <c r="K1786" s="52">
        <v>1357.700435767443</v>
      </c>
      <c r="L1786" s="52">
        <v>1569.07</v>
      </c>
      <c r="M1786" s="51" t="s">
        <v>6521</v>
      </c>
      <c r="N1786" s="54" t="s">
        <v>6530</v>
      </c>
    </row>
    <row r="1787" spans="1:14" s="51" customFormat="1" ht="16.5" customHeight="1" x14ac:dyDescent="0.25">
      <c r="A1787" s="51" t="s">
        <v>5299</v>
      </c>
      <c r="B1787" s="51" t="s">
        <v>5300</v>
      </c>
      <c r="C1787" s="51">
        <v>6173</v>
      </c>
      <c r="D1787" s="51" t="s">
        <v>5301</v>
      </c>
      <c r="E1787" s="52">
        <v>2382.91</v>
      </c>
      <c r="F1787" s="52">
        <v>8923191.8949000016</v>
      </c>
      <c r="G1787" s="52">
        <v>7803458.2999690315</v>
      </c>
      <c r="H1787" s="53">
        <v>0.14349196880252624</v>
      </c>
      <c r="I1787" s="52">
        <v>1119733.5949309701</v>
      </c>
      <c r="J1787" s="52">
        <v>3744.6617349795006</v>
      </c>
      <c r="K1787" s="52">
        <v>3274.7599783328083</v>
      </c>
      <c r="L1787" s="52">
        <v>3695.27</v>
      </c>
      <c r="M1787" s="51" t="s">
        <v>6521</v>
      </c>
      <c r="N1787" s="54" t="s">
        <v>6522</v>
      </c>
    </row>
    <row r="1788" spans="1:14" s="51" customFormat="1" ht="16.5" customHeight="1" x14ac:dyDescent="0.25">
      <c r="A1788" s="51" t="s">
        <v>5302</v>
      </c>
      <c r="B1788" s="51" t="s">
        <v>5303</v>
      </c>
      <c r="C1788" s="51">
        <v>6174</v>
      </c>
      <c r="D1788" s="51" t="s">
        <v>5304</v>
      </c>
      <c r="E1788" s="52">
        <v>1486.42</v>
      </c>
      <c r="F1788" s="52">
        <v>8872726.2616000008</v>
      </c>
      <c r="G1788" s="52">
        <v>7891930.832157894</v>
      </c>
      <c r="H1788" s="53">
        <v>0.12427825969350614</v>
      </c>
      <c r="I1788" s="52">
        <v>980795.42944210675</v>
      </c>
      <c r="J1788" s="52">
        <v>5969.1919252970229</v>
      </c>
      <c r="K1788" s="52">
        <v>5309.3545782200817</v>
      </c>
      <c r="L1788" s="52">
        <v>5865.94</v>
      </c>
      <c r="M1788" s="51" t="s">
        <v>6521</v>
      </c>
      <c r="N1788" s="54" t="s">
        <v>6527</v>
      </c>
    </row>
    <row r="1789" spans="1:14" s="51" customFormat="1" ht="16.5" customHeight="1" x14ac:dyDescent="0.25">
      <c r="A1789" s="51" t="s">
        <v>5305</v>
      </c>
      <c r="B1789" s="51" t="s">
        <v>5306</v>
      </c>
      <c r="C1789" s="51">
        <v>6175</v>
      </c>
      <c r="D1789" s="51" t="s">
        <v>5307</v>
      </c>
      <c r="E1789" s="52">
        <v>925.90000000000009</v>
      </c>
      <c r="F1789" s="52">
        <v>9105718.7370000016</v>
      </c>
      <c r="G1789" s="52">
        <v>8267656.1693044743</v>
      </c>
      <c r="H1789" s="53">
        <v>0.1013664030692305</v>
      </c>
      <c r="I1789" s="52">
        <v>838062.56769552734</v>
      </c>
      <c r="J1789" s="52">
        <v>9834.4516006048179</v>
      </c>
      <c r="K1789" s="52">
        <v>8929.3186837719768</v>
      </c>
      <c r="L1789" s="52">
        <v>9504.1299999999992</v>
      </c>
      <c r="M1789" s="51" t="s">
        <v>6523</v>
      </c>
      <c r="N1789" s="54" t="s">
        <v>6522</v>
      </c>
    </row>
    <row r="1790" spans="1:14" s="51" customFormat="1" ht="16.5" customHeight="1" x14ac:dyDescent="0.25">
      <c r="A1790" s="51" t="s">
        <v>5308</v>
      </c>
      <c r="B1790" s="51" t="s">
        <v>5309</v>
      </c>
      <c r="C1790" s="51">
        <v>6176</v>
      </c>
      <c r="D1790" s="51" t="s">
        <v>5310</v>
      </c>
      <c r="E1790" s="52">
        <v>4213.9399999999996</v>
      </c>
      <c r="F1790" s="52">
        <v>2510834.0096000005</v>
      </c>
      <c r="G1790" s="52">
        <v>2742107.9288359741</v>
      </c>
      <c r="H1790" s="53">
        <v>-8.4341654390733489E-2</v>
      </c>
      <c r="I1790" s="52">
        <v>-231273.91923597362</v>
      </c>
      <c r="J1790" s="52">
        <v>595.84000000000015</v>
      </c>
      <c r="K1790" s="52">
        <v>650.72305937815304</v>
      </c>
      <c r="L1790" s="52">
        <v>595.84</v>
      </c>
      <c r="M1790" s="51" t="s">
        <v>6524</v>
      </c>
      <c r="N1790" s="54" t="s">
        <v>6522</v>
      </c>
    </row>
    <row r="1791" spans="1:14" s="51" customFormat="1" ht="16.5" customHeight="1" x14ac:dyDescent="0.25">
      <c r="A1791" s="51" t="s">
        <v>5311</v>
      </c>
      <c r="B1791" s="51" t="s">
        <v>5312</v>
      </c>
      <c r="C1791" s="51">
        <v>6177</v>
      </c>
      <c r="D1791" s="51" t="s">
        <v>5313</v>
      </c>
      <c r="E1791" s="52">
        <v>5315.85</v>
      </c>
      <c r="F1791" s="52">
        <v>12013714.444800003</v>
      </c>
      <c r="G1791" s="52">
        <v>13905884.665329902</v>
      </c>
      <c r="H1791" s="53">
        <v>-0.13606974788504111</v>
      </c>
      <c r="I1791" s="52">
        <v>-1892170.220529899</v>
      </c>
      <c r="J1791" s="52">
        <v>2259.9799551906094</v>
      </c>
      <c r="K1791" s="52">
        <v>2615.928716071729</v>
      </c>
      <c r="L1791" s="52">
        <v>2234.3000000000002</v>
      </c>
      <c r="M1791" s="51" t="s">
        <v>6524</v>
      </c>
      <c r="N1791" s="54" t="s">
        <v>6522</v>
      </c>
    </row>
    <row r="1792" spans="1:14" s="51" customFormat="1" ht="16.5" customHeight="1" x14ac:dyDescent="0.25">
      <c r="A1792" s="51" t="s">
        <v>5314</v>
      </c>
      <c r="B1792" s="51" t="s">
        <v>5315</v>
      </c>
      <c r="C1792" s="51">
        <v>6178</v>
      </c>
      <c r="D1792" s="51" t="s">
        <v>5316</v>
      </c>
      <c r="E1792" s="52">
        <v>6802.31</v>
      </c>
      <c r="F1792" s="52">
        <v>29584986.895100001</v>
      </c>
      <c r="G1792" s="52">
        <v>27922802.700607449</v>
      </c>
      <c r="H1792" s="53">
        <v>5.952784225547636E-2</v>
      </c>
      <c r="I1792" s="52">
        <v>1662184.1944925524</v>
      </c>
      <c r="J1792" s="52">
        <v>4349.255899113683</v>
      </c>
      <c r="K1792" s="52">
        <v>4104.9000560996847</v>
      </c>
      <c r="L1792" s="52">
        <v>4303.21</v>
      </c>
      <c r="M1792" s="51" t="s">
        <v>6524</v>
      </c>
      <c r="N1792" s="54" t="s">
        <v>6522</v>
      </c>
    </row>
    <row r="1793" spans="1:14" s="51" customFormat="1" ht="16.5" customHeight="1" x14ac:dyDescent="0.25">
      <c r="A1793" s="51" t="s">
        <v>5317</v>
      </c>
      <c r="B1793" s="51" t="s">
        <v>5318</v>
      </c>
      <c r="C1793" s="51">
        <v>6179</v>
      </c>
      <c r="D1793" s="51" t="s">
        <v>5319</v>
      </c>
      <c r="E1793" s="52">
        <v>4290.7099999999991</v>
      </c>
      <c r="F1793" s="52">
        <v>31817695.295499999</v>
      </c>
      <c r="G1793" s="52">
        <v>29519629.206914507</v>
      </c>
      <c r="H1793" s="53">
        <v>7.7848745066459335E-2</v>
      </c>
      <c r="I1793" s="52">
        <v>2298066.0885854922</v>
      </c>
      <c r="J1793" s="52">
        <v>7415.4849186964411</v>
      </c>
      <c r="K1793" s="52">
        <v>6879.8938187186995</v>
      </c>
      <c r="L1793" s="52">
        <v>7314.59</v>
      </c>
      <c r="M1793" s="51" t="s">
        <v>6521</v>
      </c>
      <c r="N1793" s="54" t="s">
        <v>6522</v>
      </c>
    </row>
    <row r="1794" spans="1:14" s="51" customFormat="1" ht="16.5" customHeight="1" x14ac:dyDescent="0.25">
      <c r="A1794" s="51" t="s">
        <v>5320</v>
      </c>
      <c r="B1794" s="51" t="s">
        <v>5321</v>
      </c>
      <c r="C1794" s="51">
        <v>6180</v>
      </c>
      <c r="D1794" s="51" t="s">
        <v>5322</v>
      </c>
      <c r="E1794" s="52">
        <v>2491.6</v>
      </c>
      <c r="F1794" s="52">
        <v>30981565.556100003</v>
      </c>
      <c r="G1794" s="52">
        <v>27028369.287600771</v>
      </c>
      <c r="H1794" s="53">
        <v>0.14626099808073723</v>
      </c>
      <c r="I1794" s="52">
        <v>3953196.2684992328</v>
      </c>
      <c r="J1794" s="52">
        <v>12434.405826015414</v>
      </c>
      <c r="K1794" s="52">
        <v>10847.796310644073</v>
      </c>
      <c r="L1794" s="52">
        <v>12247.7</v>
      </c>
      <c r="M1794" s="51" t="s">
        <v>6521</v>
      </c>
      <c r="N1794" s="54" t="s">
        <v>6522</v>
      </c>
    </row>
    <row r="1795" spans="1:14" s="51" customFormat="1" ht="16.5" customHeight="1" x14ac:dyDescent="0.25">
      <c r="A1795" s="51" t="s">
        <v>5323</v>
      </c>
      <c r="B1795" s="51" t="s">
        <v>5324</v>
      </c>
      <c r="C1795" s="51">
        <v>6181</v>
      </c>
      <c r="D1795" s="51" t="s">
        <v>5325</v>
      </c>
      <c r="E1795" s="52">
        <v>6122.1000000000013</v>
      </c>
      <c r="F1795" s="52">
        <v>4264593.6390000004</v>
      </c>
      <c r="G1795" s="52">
        <v>4479467.0370107144</v>
      </c>
      <c r="H1795" s="53">
        <v>-4.7968518628525358E-2</v>
      </c>
      <c r="I1795" s="52">
        <v>-214873.39801071398</v>
      </c>
      <c r="J1795" s="52">
        <v>696.58999999999992</v>
      </c>
      <c r="K1795" s="52">
        <v>731.68798892711868</v>
      </c>
      <c r="L1795" s="52">
        <v>696.59</v>
      </c>
      <c r="M1795" s="51" t="s">
        <v>6524</v>
      </c>
      <c r="N1795" s="54" t="s">
        <v>6522</v>
      </c>
    </row>
    <row r="1796" spans="1:14" s="51" customFormat="1" ht="16.5" customHeight="1" x14ac:dyDescent="0.25">
      <c r="A1796" s="51" t="s">
        <v>5326</v>
      </c>
      <c r="B1796" s="51" t="s">
        <v>5327</v>
      </c>
      <c r="C1796" s="51">
        <v>6182</v>
      </c>
      <c r="D1796" s="51" t="s">
        <v>5328</v>
      </c>
      <c r="E1796" s="52">
        <v>18967.549999999996</v>
      </c>
      <c r="F1796" s="52">
        <v>39951760.397599988</v>
      </c>
      <c r="G1796" s="52">
        <v>39657130.794673823</v>
      </c>
      <c r="H1796" s="53">
        <v>7.4294230828655383E-3</v>
      </c>
      <c r="I1796" s="52">
        <v>294629.60292616487</v>
      </c>
      <c r="J1796" s="52">
        <v>2106.321607039391</v>
      </c>
      <c r="K1796" s="52">
        <v>2090.7882565051277</v>
      </c>
      <c r="L1796" s="52">
        <v>2096.6799999999998</v>
      </c>
      <c r="M1796" s="51" t="s">
        <v>6521</v>
      </c>
      <c r="N1796" s="54" t="s">
        <v>6522</v>
      </c>
    </row>
    <row r="1797" spans="1:14" s="51" customFormat="1" ht="16.5" customHeight="1" x14ac:dyDescent="0.25">
      <c r="A1797" s="51" t="s">
        <v>5329</v>
      </c>
      <c r="B1797" s="51" t="s">
        <v>5330</v>
      </c>
      <c r="C1797" s="51">
        <v>6183</v>
      </c>
      <c r="D1797" s="51" t="s">
        <v>5331</v>
      </c>
      <c r="E1797" s="52">
        <v>23136.57</v>
      </c>
      <c r="F1797" s="52">
        <v>85604865.778200001</v>
      </c>
      <c r="G1797" s="52">
        <v>84151881.257769823</v>
      </c>
      <c r="H1797" s="53">
        <v>1.7266215546381858E-2</v>
      </c>
      <c r="I1797" s="52">
        <v>1452984.5204301775</v>
      </c>
      <c r="J1797" s="52">
        <v>3699.9808432364866</v>
      </c>
      <c r="K1797" s="52">
        <v>3637.1805007297894</v>
      </c>
      <c r="L1797" s="52">
        <v>3687.46</v>
      </c>
      <c r="M1797" s="51" t="s">
        <v>6521</v>
      </c>
      <c r="N1797" s="54" t="s">
        <v>6522</v>
      </c>
    </row>
    <row r="1798" spans="1:14" s="51" customFormat="1" ht="16.5" customHeight="1" x14ac:dyDescent="0.25">
      <c r="A1798" s="51" t="s">
        <v>5332</v>
      </c>
      <c r="B1798" s="51" t="s">
        <v>5333</v>
      </c>
      <c r="C1798" s="51">
        <v>6184</v>
      </c>
      <c r="D1798" s="51" t="s">
        <v>5334</v>
      </c>
      <c r="E1798" s="52">
        <v>14728.97</v>
      </c>
      <c r="F1798" s="52">
        <v>74181855.611299992</v>
      </c>
      <c r="G1798" s="52">
        <v>75567625.206481829</v>
      </c>
      <c r="H1798" s="53">
        <v>-1.8338138738584697E-2</v>
      </c>
      <c r="I1798" s="52">
        <v>-1385769.5951818377</v>
      </c>
      <c r="J1798" s="52">
        <v>5036.4591421735531</v>
      </c>
      <c r="K1798" s="52">
        <v>5130.5437655506012</v>
      </c>
      <c r="L1798" s="52">
        <v>5124.68</v>
      </c>
      <c r="M1798" s="51" t="s">
        <v>6521</v>
      </c>
      <c r="N1798" s="54" t="s">
        <v>6522</v>
      </c>
    </row>
    <row r="1799" spans="1:14" s="51" customFormat="1" ht="16.5" customHeight="1" x14ac:dyDescent="0.25">
      <c r="A1799" s="51" t="s">
        <v>5335</v>
      </c>
      <c r="B1799" s="51" t="s">
        <v>5336</v>
      </c>
      <c r="C1799" s="51">
        <v>6185</v>
      </c>
      <c r="D1799" s="51" t="s">
        <v>5337</v>
      </c>
      <c r="E1799" s="52">
        <v>2708.2</v>
      </c>
      <c r="F1799" s="52">
        <v>17933218.020400003</v>
      </c>
      <c r="G1799" s="52">
        <v>18717760.448970944</v>
      </c>
      <c r="H1799" s="53">
        <v>-4.1914332150461586E-2</v>
      </c>
      <c r="I1799" s="52">
        <v>-784542.42857094109</v>
      </c>
      <c r="J1799" s="52">
        <v>6621.8218818403384</v>
      </c>
      <c r="K1799" s="52">
        <v>6911.5133479694796</v>
      </c>
      <c r="L1799" s="52">
        <v>6483.37</v>
      </c>
      <c r="M1799" s="51" t="s">
        <v>6521</v>
      </c>
      <c r="N1799" s="54" t="s">
        <v>6527</v>
      </c>
    </row>
    <row r="1800" spans="1:14" s="51" customFormat="1" ht="16.5" customHeight="1" x14ac:dyDescent="0.25">
      <c r="A1800" s="51" t="s">
        <v>5338</v>
      </c>
      <c r="B1800" s="51" t="s">
        <v>5339</v>
      </c>
      <c r="C1800" s="51">
        <v>6186</v>
      </c>
      <c r="D1800" s="51" t="s">
        <v>5340</v>
      </c>
      <c r="E1800" s="52">
        <v>32412.540000000005</v>
      </c>
      <c r="F1800" s="52">
        <v>22941595.811999999</v>
      </c>
      <c r="G1800" s="52">
        <v>27143130.347172756</v>
      </c>
      <c r="H1800" s="53">
        <v>-0.15479181956661792</v>
      </c>
      <c r="I1800" s="52">
        <v>-4201534.5351727568</v>
      </c>
      <c r="J1800" s="52">
        <v>707.79999999999984</v>
      </c>
      <c r="K1800" s="52">
        <v>837.42682144542675</v>
      </c>
      <c r="L1800" s="52">
        <v>707.8</v>
      </c>
      <c r="M1800" s="51" t="s">
        <v>6524</v>
      </c>
      <c r="N1800" s="54" t="s">
        <v>6522</v>
      </c>
    </row>
    <row r="1801" spans="1:14" s="51" customFormat="1" ht="16.5" customHeight="1" x14ac:dyDescent="0.25">
      <c r="A1801" s="51" t="s">
        <v>5341</v>
      </c>
      <c r="B1801" s="51" t="s">
        <v>5342</v>
      </c>
      <c r="C1801" s="51">
        <v>6187</v>
      </c>
      <c r="D1801" s="51" t="s">
        <v>5343</v>
      </c>
      <c r="E1801" s="52">
        <v>3186.76</v>
      </c>
      <c r="F1801" s="52">
        <v>5512246.9925999995</v>
      </c>
      <c r="G1801" s="52">
        <v>6298491.4513145834</v>
      </c>
      <c r="H1801" s="53">
        <v>-0.12483059869049817</v>
      </c>
      <c r="I1801" s="52">
        <v>-786244.45871458389</v>
      </c>
      <c r="J1801" s="52">
        <v>1729.7339594447021</v>
      </c>
      <c r="K1801" s="52">
        <v>1976.4561659223107</v>
      </c>
      <c r="L1801" s="52">
        <v>1708.06</v>
      </c>
      <c r="M1801" s="51" t="s">
        <v>6521</v>
      </c>
      <c r="N1801" s="54" t="s">
        <v>6522</v>
      </c>
    </row>
    <row r="1802" spans="1:14" s="51" customFormat="1" ht="16.5" customHeight="1" x14ac:dyDescent="0.25">
      <c r="A1802" s="51" t="s">
        <v>5344</v>
      </c>
      <c r="B1802" s="51" t="s">
        <v>5345</v>
      </c>
      <c r="C1802" s="51">
        <v>6188</v>
      </c>
      <c r="D1802" s="51" t="s">
        <v>5346</v>
      </c>
      <c r="E1802" s="52">
        <v>1875.44</v>
      </c>
      <c r="F1802" s="52">
        <v>6743668.0655999994</v>
      </c>
      <c r="G1802" s="52">
        <v>6584210.7669210592</v>
      </c>
      <c r="H1802" s="53">
        <v>2.4218134006288361E-2</v>
      </c>
      <c r="I1802" s="52">
        <v>159457.29867894016</v>
      </c>
      <c r="J1802" s="52">
        <v>3595.779158810732</v>
      </c>
      <c r="K1802" s="52">
        <v>3510.7552184666315</v>
      </c>
      <c r="L1802" s="52">
        <v>3573.74</v>
      </c>
      <c r="M1802" s="51" t="s">
        <v>6521</v>
      </c>
      <c r="N1802" s="54" t="s">
        <v>6522</v>
      </c>
    </row>
    <row r="1803" spans="1:14" s="51" customFormat="1" ht="16.5" customHeight="1" x14ac:dyDescent="0.25">
      <c r="A1803" s="51" t="s">
        <v>5347</v>
      </c>
      <c r="B1803" s="51" t="s">
        <v>5348</v>
      </c>
      <c r="C1803" s="51">
        <v>6189</v>
      </c>
      <c r="D1803" s="51" t="s">
        <v>5349</v>
      </c>
      <c r="E1803" s="52">
        <v>603.30000000000007</v>
      </c>
      <c r="F1803" s="52">
        <v>2887909.5761999995</v>
      </c>
      <c r="G1803" s="52">
        <v>3739821.6264634239</v>
      </c>
      <c r="H1803" s="53">
        <v>-0.22779483498228714</v>
      </c>
      <c r="I1803" s="52">
        <v>-851912.0502634244</v>
      </c>
      <c r="J1803" s="52">
        <v>4786.8549249129774</v>
      </c>
      <c r="K1803" s="52">
        <v>6198.9418638545058</v>
      </c>
      <c r="L1803" s="52">
        <v>4731.7299999999996</v>
      </c>
      <c r="M1803" s="51" t="s">
        <v>6521</v>
      </c>
      <c r="N1803" s="54" t="s">
        <v>6522</v>
      </c>
    </row>
    <row r="1804" spans="1:14" s="51" customFormat="1" ht="16.5" customHeight="1" x14ac:dyDescent="0.25">
      <c r="A1804" s="51" t="s">
        <v>5350</v>
      </c>
      <c r="B1804" s="51" t="s">
        <v>5351</v>
      </c>
      <c r="C1804" s="51">
        <v>6190</v>
      </c>
      <c r="D1804" s="51" t="s">
        <v>5352</v>
      </c>
      <c r="E1804" s="52">
        <v>141.54999999999998</v>
      </c>
      <c r="F1804" s="52">
        <v>959775.46750000003</v>
      </c>
      <c r="G1804" s="52">
        <v>1453667.9936210292</v>
      </c>
      <c r="H1804" s="53">
        <v>-0.33975607104808192</v>
      </c>
      <c r="I1804" s="52">
        <v>-493892.52612102916</v>
      </c>
      <c r="J1804" s="52">
        <v>6780.4695690568715</v>
      </c>
      <c r="K1804" s="52">
        <v>10269.643190540653</v>
      </c>
      <c r="L1804" s="52">
        <v>6513.25</v>
      </c>
      <c r="M1804" s="51" t="s">
        <v>6525</v>
      </c>
      <c r="N1804" s="54" t="s">
        <v>6528</v>
      </c>
    </row>
    <row r="1805" spans="1:14" s="51" customFormat="1" ht="16.5" customHeight="1" x14ac:dyDescent="0.25">
      <c r="A1805" s="51" t="s">
        <v>5353</v>
      </c>
      <c r="B1805" s="51" t="s">
        <v>5354</v>
      </c>
      <c r="C1805" s="51">
        <v>6191</v>
      </c>
      <c r="D1805" s="51" t="s">
        <v>5355</v>
      </c>
      <c r="E1805" s="52">
        <v>2287.6999999999998</v>
      </c>
      <c r="F1805" s="52">
        <v>1276742.493</v>
      </c>
      <c r="G1805" s="52">
        <v>1461670.6982964361</v>
      </c>
      <c r="H1805" s="53">
        <v>-0.12651837757435258</v>
      </c>
      <c r="I1805" s="52">
        <v>-184928.20529643609</v>
      </c>
      <c r="J1805" s="52">
        <v>558.09</v>
      </c>
      <c r="K1805" s="52">
        <v>638.92586366063563</v>
      </c>
      <c r="L1805" s="52">
        <v>558.09</v>
      </c>
      <c r="M1805" s="51" t="s">
        <v>6524</v>
      </c>
      <c r="N1805" s="54" t="s">
        <v>6522</v>
      </c>
    </row>
    <row r="1806" spans="1:14" s="51" customFormat="1" ht="16.5" customHeight="1" x14ac:dyDescent="0.25">
      <c r="A1806" s="51" t="s">
        <v>5356</v>
      </c>
      <c r="B1806" s="51" t="s">
        <v>5357</v>
      </c>
      <c r="C1806" s="51">
        <v>6192</v>
      </c>
      <c r="D1806" s="51" t="s">
        <v>5358</v>
      </c>
      <c r="E1806" s="52">
        <v>3972.4100000000003</v>
      </c>
      <c r="F1806" s="52">
        <v>4744649.4426999995</v>
      </c>
      <c r="G1806" s="52">
        <v>5016393.0949546397</v>
      </c>
      <c r="H1806" s="53">
        <v>-5.4171123975103375E-2</v>
      </c>
      <c r="I1806" s="52">
        <v>-271743.65225464012</v>
      </c>
      <c r="J1806" s="52">
        <v>1194.4007397776159</v>
      </c>
      <c r="K1806" s="52">
        <v>1262.8084953352345</v>
      </c>
      <c r="L1806" s="52">
        <v>1172.74</v>
      </c>
      <c r="M1806" s="51" t="s">
        <v>6524</v>
      </c>
      <c r="N1806" s="54" t="s">
        <v>6522</v>
      </c>
    </row>
    <row r="1807" spans="1:14" s="51" customFormat="1" ht="16.5" customHeight="1" x14ac:dyDescent="0.25">
      <c r="A1807" s="51" t="s">
        <v>5359</v>
      </c>
      <c r="B1807" s="51" t="s">
        <v>5360</v>
      </c>
      <c r="C1807" s="51">
        <v>6193</v>
      </c>
      <c r="D1807" s="51" t="s">
        <v>5361</v>
      </c>
      <c r="E1807" s="52">
        <v>1567.39</v>
      </c>
      <c r="F1807" s="52">
        <v>5152433.8080000002</v>
      </c>
      <c r="G1807" s="52">
        <v>5102934.6891813586</v>
      </c>
      <c r="H1807" s="53">
        <v>9.700127834985528E-3</v>
      </c>
      <c r="I1807" s="52">
        <v>49499.11881864164</v>
      </c>
      <c r="J1807" s="52">
        <v>3287.2697975615511</v>
      </c>
      <c r="K1807" s="52">
        <v>3255.6891961677429</v>
      </c>
      <c r="L1807" s="52">
        <v>3238.46</v>
      </c>
      <c r="M1807" s="51" t="s">
        <v>6524</v>
      </c>
      <c r="N1807" s="54" t="s">
        <v>6522</v>
      </c>
    </row>
    <row r="1808" spans="1:14" s="51" customFormat="1" ht="16.5" customHeight="1" x14ac:dyDescent="0.25">
      <c r="A1808" s="51" t="s">
        <v>5362</v>
      </c>
      <c r="B1808" s="51" t="s">
        <v>5363</v>
      </c>
      <c r="C1808" s="51">
        <v>6194</v>
      </c>
      <c r="D1808" s="51" t="s">
        <v>5364</v>
      </c>
      <c r="E1808" s="52">
        <v>1510.8299999999997</v>
      </c>
      <c r="F1808" s="52">
        <v>8593800.0541999992</v>
      </c>
      <c r="G1808" s="52">
        <v>7453389.7009107545</v>
      </c>
      <c r="H1808" s="53">
        <v>0.15300559866739483</v>
      </c>
      <c r="I1808" s="52">
        <v>1140410.3532892447</v>
      </c>
      <c r="J1808" s="52">
        <v>5688.1317250782686</v>
      </c>
      <c r="K1808" s="52">
        <v>4933.3079836320139</v>
      </c>
      <c r="L1808" s="52">
        <v>5603.94</v>
      </c>
      <c r="M1808" s="51" t="s">
        <v>6524</v>
      </c>
      <c r="N1808" s="54" t="s">
        <v>6526</v>
      </c>
    </row>
    <row r="1809" spans="1:14" s="51" customFormat="1" ht="16.5" customHeight="1" x14ac:dyDescent="0.25">
      <c r="A1809" s="51" t="s">
        <v>5365</v>
      </c>
      <c r="B1809" s="51" t="s">
        <v>5366</v>
      </c>
      <c r="C1809" s="51">
        <v>6195</v>
      </c>
      <c r="D1809" s="51" t="s">
        <v>5367</v>
      </c>
      <c r="E1809" s="52">
        <v>1000.2600000000001</v>
      </c>
      <c r="F1809" s="52">
        <v>8284168.4082000004</v>
      </c>
      <c r="G1809" s="52">
        <v>6982850.665528548</v>
      </c>
      <c r="H1809" s="53">
        <v>0.18635909673616835</v>
      </c>
      <c r="I1809" s="52">
        <v>1301317.7426714525</v>
      </c>
      <c r="J1809" s="52">
        <v>8282.0150842780877</v>
      </c>
      <c r="K1809" s="52">
        <v>6981.0355962735157</v>
      </c>
      <c r="L1809" s="52">
        <v>7867.14</v>
      </c>
      <c r="M1809" s="51" t="s">
        <v>6523</v>
      </c>
      <c r="N1809" s="54" t="s">
        <v>6522</v>
      </c>
    </row>
    <row r="1810" spans="1:14" s="51" customFormat="1" ht="16.5" customHeight="1" x14ac:dyDescent="0.25">
      <c r="A1810" s="51" t="s">
        <v>5368</v>
      </c>
      <c r="B1810" s="51" t="s">
        <v>5369</v>
      </c>
      <c r="C1810" s="51">
        <v>6196</v>
      </c>
      <c r="D1810" s="51" t="s">
        <v>5370</v>
      </c>
      <c r="E1810" s="52">
        <v>3088.74</v>
      </c>
      <c r="F1810" s="52">
        <v>1656460.3745999997</v>
      </c>
      <c r="G1810" s="52">
        <v>1983966.2451319064</v>
      </c>
      <c r="H1810" s="53">
        <v>-0.16507633198675309</v>
      </c>
      <c r="I1810" s="52">
        <v>-327505.87053190661</v>
      </c>
      <c r="J1810" s="52">
        <v>536.29</v>
      </c>
      <c r="K1810" s="52">
        <v>642.32219129221187</v>
      </c>
      <c r="L1810" s="52">
        <v>536.29</v>
      </c>
      <c r="M1810" s="51" t="s">
        <v>6524</v>
      </c>
      <c r="N1810" s="54" t="s">
        <v>6522</v>
      </c>
    </row>
    <row r="1811" spans="1:14" s="51" customFormat="1" ht="16.5" customHeight="1" x14ac:dyDescent="0.25">
      <c r="A1811" s="51" t="s">
        <v>5371</v>
      </c>
      <c r="B1811" s="51" t="s">
        <v>5372</v>
      </c>
      <c r="C1811" s="51">
        <v>6197</v>
      </c>
      <c r="D1811" s="51" t="s">
        <v>5373</v>
      </c>
      <c r="E1811" s="52">
        <v>10529.31</v>
      </c>
      <c r="F1811" s="52">
        <v>7421268.2742000008</v>
      </c>
      <c r="G1811" s="52">
        <v>7776937.2212263336</v>
      </c>
      <c r="H1811" s="53">
        <v>-4.5733807141399074E-2</v>
      </c>
      <c r="I1811" s="52">
        <v>-355668.94702633284</v>
      </c>
      <c r="J1811" s="52">
        <v>704.82000000000016</v>
      </c>
      <c r="K1811" s="52">
        <v>738.59894154757853</v>
      </c>
      <c r="L1811" s="52">
        <v>704.82</v>
      </c>
      <c r="M1811" s="51" t="s">
        <v>6524</v>
      </c>
      <c r="N1811" s="54" t="s">
        <v>6522</v>
      </c>
    </row>
    <row r="1812" spans="1:14" s="51" customFormat="1" ht="16.5" customHeight="1" x14ac:dyDescent="0.25">
      <c r="A1812" s="51" t="s">
        <v>5401</v>
      </c>
      <c r="B1812" s="51" t="s">
        <v>5402</v>
      </c>
      <c r="C1812" s="51">
        <v>6209</v>
      </c>
      <c r="D1812" s="51" t="s">
        <v>5403</v>
      </c>
      <c r="E1812" s="52">
        <v>24657.99</v>
      </c>
      <c r="F1812" s="52">
        <v>17854357.3992</v>
      </c>
      <c r="G1812" s="52">
        <v>14644309.984509604</v>
      </c>
      <c r="H1812" s="53">
        <v>0.21920100148698762</v>
      </c>
      <c r="I1812" s="52">
        <v>3210047.4146903958</v>
      </c>
      <c r="J1812" s="52">
        <v>724.07999999999993</v>
      </c>
      <c r="K1812" s="52">
        <v>593.89714995056784</v>
      </c>
      <c r="L1812" s="52">
        <v>724.08</v>
      </c>
      <c r="M1812" s="51" t="s">
        <v>6521</v>
      </c>
      <c r="N1812" s="54" t="s">
        <v>6527</v>
      </c>
    </row>
    <row r="1813" spans="1:14" s="51" customFormat="1" ht="16.5" customHeight="1" x14ac:dyDescent="0.25">
      <c r="A1813" s="51" t="s">
        <v>5374</v>
      </c>
      <c r="B1813" s="51" t="s">
        <v>5375</v>
      </c>
      <c r="C1813" s="51">
        <v>6198</v>
      </c>
      <c r="D1813" s="51" t="s">
        <v>5376</v>
      </c>
      <c r="E1813" s="52">
        <v>3886.05</v>
      </c>
      <c r="F1813" s="52">
        <v>9106977.1850000005</v>
      </c>
      <c r="G1813" s="52">
        <v>7746479.8904235642</v>
      </c>
      <c r="H1813" s="53">
        <v>0.17562780951104306</v>
      </c>
      <c r="I1813" s="52">
        <v>1360497.2945764363</v>
      </c>
      <c r="J1813" s="52">
        <v>2343.50489185677</v>
      </c>
      <c r="K1813" s="52">
        <v>1993.4071590493081</v>
      </c>
      <c r="L1813" s="52">
        <v>2203.33</v>
      </c>
      <c r="M1813" s="51" t="s">
        <v>6521</v>
      </c>
      <c r="N1813" s="54" t="s">
        <v>6522</v>
      </c>
    </row>
    <row r="1814" spans="1:14" s="51" customFormat="1" ht="16.5" customHeight="1" x14ac:dyDescent="0.25">
      <c r="A1814" s="51" t="s">
        <v>5377</v>
      </c>
      <c r="B1814" s="51" t="s">
        <v>5378</v>
      </c>
      <c r="C1814" s="51">
        <v>6199</v>
      </c>
      <c r="D1814" s="51" t="s">
        <v>5379</v>
      </c>
      <c r="E1814" s="52">
        <v>3907.43</v>
      </c>
      <c r="F1814" s="52">
        <v>8552969.8902999982</v>
      </c>
      <c r="G1814" s="52">
        <v>8930607.775190223</v>
      </c>
      <c r="H1814" s="53">
        <v>-4.2285798950808973E-2</v>
      </c>
      <c r="I1814" s="52">
        <v>-377637.88489022478</v>
      </c>
      <c r="J1814" s="52">
        <v>2188.8990692859497</v>
      </c>
      <c r="K1814" s="52">
        <v>2285.5451729628485</v>
      </c>
      <c r="L1814" s="52">
        <v>2169.33</v>
      </c>
      <c r="M1814" s="51" t="s">
        <v>6521</v>
      </c>
      <c r="N1814" s="54" t="s">
        <v>6522</v>
      </c>
    </row>
    <row r="1815" spans="1:14" s="51" customFormat="1" ht="16.5" customHeight="1" x14ac:dyDescent="0.25">
      <c r="A1815" s="51" t="s">
        <v>5380</v>
      </c>
      <c r="B1815" s="51" t="s">
        <v>5381</v>
      </c>
      <c r="C1815" s="51">
        <v>6200</v>
      </c>
      <c r="D1815" s="51" t="s">
        <v>5382</v>
      </c>
      <c r="E1815" s="52">
        <v>2445.4899999999998</v>
      </c>
      <c r="F1815" s="52">
        <v>11689249.3288</v>
      </c>
      <c r="G1815" s="52">
        <v>9887624.7106428482</v>
      </c>
      <c r="H1815" s="53">
        <v>0.18221005255366518</v>
      </c>
      <c r="I1815" s="52">
        <v>1801624.6181571521</v>
      </c>
      <c r="J1815" s="52">
        <v>4779.9211318795014</v>
      </c>
      <c r="K1815" s="52">
        <v>4043.2079912994323</v>
      </c>
      <c r="L1815" s="52">
        <v>4670.92</v>
      </c>
      <c r="M1815" s="51" t="s">
        <v>6521</v>
      </c>
      <c r="N1815" s="54" t="s">
        <v>6522</v>
      </c>
    </row>
    <row r="1816" spans="1:14" s="51" customFormat="1" ht="16.5" customHeight="1" x14ac:dyDescent="0.25">
      <c r="A1816" s="51" t="s">
        <v>5383</v>
      </c>
      <c r="B1816" s="51" t="s">
        <v>5384</v>
      </c>
      <c r="C1816" s="51">
        <v>6201</v>
      </c>
      <c r="D1816" s="51" t="s">
        <v>5385</v>
      </c>
      <c r="E1816" s="52">
        <v>917.05</v>
      </c>
      <c r="F1816" s="52">
        <v>7585309.7539999997</v>
      </c>
      <c r="G1816" s="52">
        <v>6286819.8772140127</v>
      </c>
      <c r="H1816" s="53">
        <v>0.20654160643161434</v>
      </c>
      <c r="I1816" s="52">
        <v>1298489.8767859871</v>
      </c>
      <c r="J1816" s="52">
        <v>8271.424408701816</v>
      </c>
      <c r="K1816" s="52">
        <v>6855.4821189837121</v>
      </c>
      <c r="L1816" s="52">
        <v>8040.92</v>
      </c>
      <c r="M1816" s="51" t="s">
        <v>6521</v>
      </c>
      <c r="N1816" s="54" t="s">
        <v>6522</v>
      </c>
    </row>
    <row r="1817" spans="1:14" s="51" customFormat="1" ht="16.5" customHeight="1" x14ac:dyDescent="0.25">
      <c r="A1817" s="51" t="s">
        <v>5386</v>
      </c>
      <c r="B1817" s="51" t="s">
        <v>5387</v>
      </c>
      <c r="C1817" s="51">
        <v>6202</v>
      </c>
      <c r="D1817" s="51" t="s">
        <v>5388</v>
      </c>
      <c r="E1817" s="52">
        <v>400.50000000000006</v>
      </c>
      <c r="F1817" s="52">
        <v>5016491.1125999996</v>
      </c>
      <c r="G1817" s="52">
        <v>4467896.6475475449</v>
      </c>
      <c r="H1817" s="53">
        <v>0.12278584495762268</v>
      </c>
      <c r="I1817" s="52">
        <v>548594.46505245473</v>
      </c>
      <c r="J1817" s="52">
        <v>12525.570817977525</v>
      </c>
      <c r="K1817" s="52">
        <v>11155.796872777888</v>
      </c>
      <c r="L1817" s="52">
        <v>11294.59</v>
      </c>
      <c r="M1817" s="51" t="s">
        <v>6521</v>
      </c>
      <c r="N1817" s="54" t="s">
        <v>6522</v>
      </c>
    </row>
    <row r="1818" spans="1:14" s="51" customFormat="1" ht="16.5" customHeight="1" x14ac:dyDescent="0.25">
      <c r="A1818" s="51" t="s">
        <v>5389</v>
      </c>
      <c r="B1818" s="51" t="s">
        <v>5390</v>
      </c>
      <c r="C1818" s="51">
        <v>6203</v>
      </c>
      <c r="D1818" s="51" t="s">
        <v>5391</v>
      </c>
      <c r="E1818" s="52">
        <v>2614.2799999999997</v>
      </c>
      <c r="F1818" s="52">
        <v>1772089.6980000003</v>
      </c>
      <c r="G1818" s="52">
        <v>1935874.6077350795</v>
      </c>
      <c r="H1818" s="53">
        <v>-8.4605123224743894E-2</v>
      </c>
      <c r="I1818" s="52">
        <v>-163784.90973507916</v>
      </c>
      <c r="J1818" s="52">
        <v>677.85000000000014</v>
      </c>
      <c r="K1818" s="52">
        <v>740.50010241254938</v>
      </c>
      <c r="L1818" s="52">
        <v>677.85</v>
      </c>
      <c r="M1818" s="51" t="s">
        <v>6521</v>
      </c>
      <c r="N1818" s="54" t="s">
        <v>6527</v>
      </c>
    </row>
    <row r="1819" spans="1:14" s="51" customFormat="1" ht="16.5" customHeight="1" x14ac:dyDescent="0.25">
      <c r="A1819" s="51" t="s">
        <v>5392</v>
      </c>
      <c r="B1819" s="51" t="s">
        <v>5393</v>
      </c>
      <c r="C1819" s="51">
        <v>6204</v>
      </c>
      <c r="D1819" s="51" t="s">
        <v>5394</v>
      </c>
      <c r="E1819" s="52">
        <v>797.97</v>
      </c>
      <c r="F1819" s="52">
        <v>1582321.6945000002</v>
      </c>
      <c r="G1819" s="52">
        <v>1752436.2133540697</v>
      </c>
      <c r="H1819" s="53">
        <v>-9.7073158816137095E-2</v>
      </c>
      <c r="I1819" s="52">
        <v>-170114.51885406952</v>
      </c>
      <c r="J1819" s="52">
        <v>1982.9338126746622</v>
      </c>
      <c r="K1819" s="52">
        <v>2196.117915904194</v>
      </c>
      <c r="L1819" s="52">
        <v>1975.17</v>
      </c>
      <c r="M1819" s="51" t="s">
        <v>6521</v>
      </c>
      <c r="N1819" s="54" t="s">
        <v>6522</v>
      </c>
    </row>
    <row r="1820" spans="1:14" s="51" customFormat="1" ht="16.5" customHeight="1" x14ac:dyDescent="0.25">
      <c r="A1820" s="51" t="s">
        <v>5395</v>
      </c>
      <c r="B1820" s="51" t="s">
        <v>5396</v>
      </c>
      <c r="C1820" s="51">
        <v>6205</v>
      </c>
      <c r="D1820" s="51" t="s">
        <v>5397</v>
      </c>
      <c r="E1820" s="52">
        <v>211.17000000000002</v>
      </c>
      <c r="F1820" s="52">
        <v>832473.55079999997</v>
      </c>
      <c r="G1820" s="52">
        <v>773533.33890995651</v>
      </c>
      <c r="H1820" s="53">
        <v>7.6196084803662689E-2</v>
      </c>
      <c r="I1820" s="52">
        <v>58940.211890043458</v>
      </c>
      <c r="J1820" s="52">
        <v>3942.1961017189938</v>
      </c>
      <c r="K1820" s="52">
        <v>3663.0834820758464</v>
      </c>
      <c r="L1820" s="52">
        <v>3906.39</v>
      </c>
      <c r="M1820" s="51" t="s">
        <v>6524</v>
      </c>
      <c r="N1820" s="54" t="s">
        <v>6522</v>
      </c>
    </row>
    <row r="1821" spans="1:14" s="51" customFormat="1" ht="16.5" customHeight="1" x14ac:dyDescent="0.25">
      <c r="A1821" s="51" t="s">
        <v>5398</v>
      </c>
      <c r="B1821" s="51" t="s">
        <v>5399</v>
      </c>
      <c r="C1821" s="51">
        <v>6208</v>
      </c>
      <c r="D1821" s="51" t="s">
        <v>5400</v>
      </c>
      <c r="E1821" s="52">
        <v>1316.49</v>
      </c>
      <c r="F1821" s="52">
        <v>917185.41810000013</v>
      </c>
      <c r="G1821" s="52">
        <v>1017626.4934211238</v>
      </c>
      <c r="H1821" s="53">
        <v>-9.8701317202792405E-2</v>
      </c>
      <c r="I1821" s="52">
        <v>-100441.0753211237</v>
      </c>
      <c r="J1821" s="52">
        <v>696.69</v>
      </c>
      <c r="K1821" s="52">
        <v>772.9845980000789</v>
      </c>
      <c r="L1821" s="52">
        <v>696.69</v>
      </c>
      <c r="M1821" s="51" t="s">
        <v>6521</v>
      </c>
      <c r="N1821" s="54" t="s">
        <v>6527</v>
      </c>
    </row>
    <row r="1822" spans="1:14" s="51" customFormat="1" ht="16.5" customHeight="1" x14ac:dyDescent="0.25">
      <c r="A1822" s="51" t="s">
        <v>5404</v>
      </c>
      <c r="B1822" s="51" t="s">
        <v>5405</v>
      </c>
      <c r="C1822" s="51">
        <v>6210</v>
      </c>
      <c r="D1822" s="51" t="s">
        <v>5406</v>
      </c>
      <c r="E1822" s="52">
        <v>322.00000000000006</v>
      </c>
      <c r="F1822" s="52">
        <v>321721.03479999996</v>
      </c>
      <c r="G1822" s="52">
        <v>280739.4810414908</v>
      </c>
      <c r="H1822" s="53">
        <v>0.14597716575693331</v>
      </c>
      <c r="I1822" s="52">
        <v>40981.553758509166</v>
      </c>
      <c r="J1822" s="52">
        <v>999.13364844720468</v>
      </c>
      <c r="K1822" s="52">
        <v>871.86174236487807</v>
      </c>
      <c r="L1822" s="52">
        <v>814.3</v>
      </c>
      <c r="M1822" s="51" t="s">
        <v>6524</v>
      </c>
      <c r="N1822" s="54" t="s">
        <v>6527</v>
      </c>
    </row>
    <row r="1823" spans="1:14" s="51" customFormat="1" ht="16.5" customHeight="1" x14ac:dyDescent="0.25">
      <c r="A1823" s="51" t="s">
        <v>5407</v>
      </c>
      <c r="B1823" s="51" t="s">
        <v>5408</v>
      </c>
      <c r="C1823" s="51">
        <v>6327</v>
      </c>
      <c r="D1823" s="51" t="s">
        <v>5409</v>
      </c>
      <c r="E1823" s="52">
        <v>880.56000000000006</v>
      </c>
      <c r="F1823" s="52">
        <v>5425763.7039000001</v>
      </c>
      <c r="G1823" s="52">
        <v>4837609.6259430377</v>
      </c>
      <c r="H1823" s="53">
        <v>0.12157948314035538</v>
      </c>
      <c r="I1823" s="52">
        <v>588154.0779569624</v>
      </c>
      <c r="J1823" s="52">
        <v>6161.7194784001085</v>
      </c>
      <c r="K1823" s="52">
        <v>5493.7876191776113</v>
      </c>
      <c r="L1823" s="52">
        <v>6153.16</v>
      </c>
      <c r="M1823" s="51" t="s">
        <v>6523</v>
      </c>
      <c r="N1823" s="54" t="s">
        <v>6522</v>
      </c>
    </row>
    <row r="1824" spans="1:14" s="51" customFormat="1" ht="16.5" customHeight="1" x14ac:dyDescent="0.25">
      <c r="A1824" s="51" t="s">
        <v>5410</v>
      </c>
      <c r="B1824" s="51" t="s">
        <v>5411</v>
      </c>
      <c r="C1824" s="51">
        <v>6328</v>
      </c>
      <c r="D1824" s="51" t="s">
        <v>5412</v>
      </c>
      <c r="E1824" s="52">
        <v>773.56999999999994</v>
      </c>
      <c r="F1824" s="52">
        <v>6817159.2606999986</v>
      </c>
      <c r="G1824" s="52">
        <v>6153308.2513753315</v>
      </c>
      <c r="H1824" s="53">
        <v>0.10788521917072647</v>
      </c>
      <c r="I1824" s="52">
        <v>663851.00932466704</v>
      </c>
      <c r="J1824" s="52">
        <v>8812.5951894463324</v>
      </c>
      <c r="K1824" s="52">
        <v>7954.4297883518393</v>
      </c>
      <c r="L1824" s="52">
        <v>8942.91</v>
      </c>
      <c r="M1824" s="51" t="s">
        <v>6524</v>
      </c>
      <c r="N1824" s="54" t="s">
        <v>6522</v>
      </c>
    </row>
    <row r="1825" spans="1:14" s="51" customFormat="1" ht="16.5" customHeight="1" x14ac:dyDescent="0.25">
      <c r="A1825" s="51" t="s">
        <v>5413</v>
      </c>
      <c r="B1825" s="51" t="s">
        <v>5414</v>
      </c>
      <c r="C1825" s="51">
        <v>6329</v>
      </c>
      <c r="D1825" s="51" t="s">
        <v>5415</v>
      </c>
      <c r="E1825" s="52">
        <v>756.75999999999988</v>
      </c>
      <c r="F1825" s="52">
        <v>10226955.931800002</v>
      </c>
      <c r="G1825" s="52">
        <v>9250696.6944707148</v>
      </c>
      <c r="H1825" s="53">
        <v>0.10553359055786715</v>
      </c>
      <c r="I1825" s="52">
        <v>976259.23732928745</v>
      </c>
      <c r="J1825" s="52">
        <v>13514.133849304937</v>
      </c>
      <c r="K1825" s="52">
        <v>12224.082528768324</v>
      </c>
      <c r="L1825" s="52">
        <v>13928.93</v>
      </c>
      <c r="M1825" s="51" t="s">
        <v>6523</v>
      </c>
      <c r="N1825" s="54" t="s">
        <v>6522</v>
      </c>
    </row>
    <row r="1826" spans="1:14" s="51" customFormat="1" ht="16.5" customHeight="1" x14ac:dyDescent="0.25">
      <c r="A1826" s="51" t="s">
        <v>5416</v>
      </c>
      <c r="B1826" s="51" t="s">
        <v>5417</v>
      </c>
      <c r="C1826" s="51">
        <v>6330</v>
      </c>
      <c r="D1826" s="51" t="s">
        <v>5418</v>
      </c>
      <c r="E1826" s="52">
        <v>473.96</v>
      </c>
      <c r="F1826" s="52">
        <v>12871815.205600001</v>
      </c>
      <c r="G1826" s="52">
        <v>11217932.422244646</v>
      </c>
      <c r="H1826" s="53">
        <v>0.14743205085420041</v>
      </c>
      <c r="I1826" s="52">
        <v>1653882.7833553553</v>
      </c>
      <c r="J1826" s="52">
        <v>27158.020097898559</v>
      </c>
      <c r="K1826" s="52">
        <v>23668.521441144076</v>
      </c>
      <c r="L1826" s="52">
        <v>27382.7</v>
      </c>
      <c r="M1826" s="51" t="s">
        <v>6524</v>
      </c>
      <c r="N1826" s="54" t="s">
        <v>6522</v>
      </c>
    </row>
    <row r="1827" spans="1:14" s="51" customFormat="1" ht="16.5" customHeight="1" x14ac:dyDescent="0.25">
      <c r="A1827" s="51" t="s">
        <v>5419</v>
      </c>
      <c r="B1827" s="51" t="s">
        <v>5420</v>
      </c>
      <c r="C1827" s="51">
        <v>6331</v>
      </c>
      <c r="D1827" s="51" t="s">
        <v>5421</v>
      </c>
      <c r="E1827" s="52">
        <v>2414.73</v>
      </c>
      <c r="F1827" s="52">
        <v>8831667.7427999992</v>
      </c>
      <c r="G1827" s="52">
        <v>7910369.8232760485</v>
      </c>
      <c r="H1827" s="53">
        <v>0.11646711090713557</v>
      </c>
      <c r="I1827" s="52">
        <v>921297.91952395067</v>
      </c>
      <c r="J1827" s="52">
        <v>3657.4141799704312</v>
      </c>
      <c r="K1827" s="52">
        <v>3275.8817024164391</v>
      </c>
      <c r="L1827" s="52">
        <v>3645.56</v>
      </c>
      <c r="M1827" s="51" t="s">
        <v>6523</v>
      </c>
      <c r="N1827" s="54" t="s">
        <v>6526</v>
      </c>
    </row>
    <row r="1828" spans="1:14" s="51" customFormat="1" ht="16.5" customHeight="1" x14ac:dyDescent="0.25">
      <c r="A1828" s="51" t="s">
        <v>5422</v>
      </c>
      <c r="B1828" s="51" t="s">
        <v>5423</v>
      </c>
      <c r="C1828" s="51">
        <v>6332</v>
      </c>
      <c r="D1828" s="51" t="s">
        <v>5424</v>
      </c>
      <c r="E1828" s="52">
        <v>728.31999999999994</v>
      </c>
      <c r="F1828" s="52">
        <v>4093353.4229999995</v>
      </c>
      <c r="G1828" s="52">
        <v>3777765.8344892222</v>
      </c>
      <c r="H1828" s="53">
        <v>8.3538155178812579E-2</v>
      </c>
      <c r="I1828" s="52">
        <v>315587.58851077734</v>
      </c>
      <c r="J1828" s="52">
        <v>5620.2677710347098</v>
      </c>
      <c r="K1828" s="52">
        <v>5186.9588017481638</v>
      </c>
      <c r="L1828" s="52">
        <v>5907.61</v>
      </c>
      <c r="M1828" s="51" t="s">
        <v>6523</v>
      </c>
      <c r="N1828" s="54" t="s">
        <v>6522</v>
      </c>
    </row>
    <row r="1829" spans="1:14" s="51" customFormat="1" ht="16.5" customHeight="1" x14ac:dyDescent="0.25">
      <c r="A1829" s="51" t="s">
        <v>5425</v>
      </c>
      <c r="B1829" s="51" t="s">
        <v>5426</v>
      </c>
      <c r="C1829" s="51">
        <v>6333</v>
      </c>
      <c r="D1829" s="51" t="s">
        <v>5427</v>
      </c>
      <c r="E1829" s="52">
        <v>445.60999999999996</v>
      </c>
      <c r="F1829" s="52">
        <v>4646925.3217000002</v>
      </c>
      <c r="G1829" s="52">
        <v>4497213.3349966714</v>
      </c>
      <c r="H1829" s="53">
        <v>3.3289945473186977E-2</v>
      </c>
      <c r="I1829" s="52">
        <v>149711.98670332879</v>
      </c>
      <c r="J1829" s="52">
        <v>10428.233930342678</v>
      </c>
      <c r="K1829" s="52">
        <v>10092.263043909858</v>
      </c>
      <c r="L1829" s="52">
        <v>11036.87</v>
      </c>
      <c r="M1829" s="51" t="s">
        <v>6521</v>
      </c>
      <c r="N1829" s="54" t="s">
        <v>6522</v>
      </c>
    </row>
    <row r="1830" spans="1:14" s="51" customFormat="1" ht="16.5" customHeight="1" x14ac:dyDescent="0.25">
      <c r="A1830" s="51" t="s">
        <v>5428</v>
      </c>
      <c r="B1830" s="51" t="s">
        <v>5429</v>
      </c>
      <c r="C1830" s="51">
        <v>6334</v>
      </c>
      <c r="D1830" s="51" t="s">
        <v>5430</v>
      </c>
      <c r="E1830" s="52">
        <v>207.5</v>
      </c>
      <c r="F1830" s="52">
        <v>4432792.7851</v>
      </c>
      <c r="G1830" s="52">
        <v>4413907.4113955041</v>
      </c>
      <c r="H1830" s="53">
        <v>4.278606673021601E-3</v>
      </c>
      <c r="I1830" s="52">
        <v>18885.37370449584</v>
      </c>
      <c r="J1830" s="52">
        <v>21362.85679566265</v>
      </c>
      <c r="K1830" s="52">
        <v>21271.842946484358</v>
      </c>
      <c r="L1830" s="52">
        <v>22747.16</v>
      </c>
      <c r="M1830" s="51" t="s">
        <v>6525</v>
      </c>
      <c r="N1830" s="54" t="s">
        <v>6528</v>
      </c>
    </row>
    <row r="1831" spans="1:14" s="51" customFormat="1" ht="16.5" customHeight="1" x14ac:dyDescent="0.25">
      <c r="A1831" s="51" t="s">
        <v>5431</v>
      </c>
      <c r="B1831" s="51" t="s">
        <v>5432</v>
      </c>
      <c r="C1831" s="51">
        <v>6335</v>
      </c>
      <c r="D1831" s="51" t="s">
        <v>5433</v>
      </c>
      <c r="E1831" s="52">
        <v>3761.22</v>
      </c>
      <c r="F1831" s="52">
        <v>6436014.3404999999</v>
      </c>
      <c r="G1831" s="52">
        <v>8029402.2700280277</v>
      </c>
      <c r="H1831" s="53">
        <v>-0.1984441526208981</v>
      </c>
      <c r="I1831" s="52">
        <v>-1593387.9295280278</v>
      </c>
      <c r="J1831" s="52">
        <v>1711.1507278223555</v>
      </c>
      <c r="K1831" s="52">
        <v>2134.7866569964076</v>
      </c>
      <c r="L1831" s="52">
        <v>1671.82</v>
      </c>
      <c r="M1831" s="51" t="s">
        <v>6523</v>
      </c>
      <c r="N1831" s="54" t="s">
        <v>6526</v>
      </c>
    </row>
    <row r="1832" spans="1:14" s="51" customFormat="1" ht="16.5" customHeight="1" x14ac:dyDescent="0.25">
      <c r="A1832" s="51" t="s">
        <v>5434</v>
      </c>
      <c r="B1832" s="51" t="s">
        <v>5435</v>
      </c>
      <c r="C1832" s="51">
        <v>6336</v>
      </c>
      <c r="D1832" s="51" t="s">
        <v>5436</v>
      </c>
      <c r="E1832" s="52">
        <v>732.55</v>
      </c>
      <c r="F1832" s="52">
        <v>3671136.0691999998</v>
      </c>
      <c r="G1832" s="52">
        <v>3666436.8589342418</v>
      </c>
      <c r="H1832" s="53">
        <v>1.2816831290323183E-3</v>
      </c>
      <c r="I1832" s="52">
        <v>4699.2102657579817</v>
      </c>
      <c r="J1832" s="52">
        <v>5011.4477772165719</v>
      </c>
      <c r="K1832" s="52">
        <v>5005.0329109743252</v>
      </c>
      <c r="L1832" s="52">
        <v>5732.37</v>
      </c>
      <c r="M1832" s="51" t="s">
        <v>6521</v>
      </c>
      <c r="N1832" s="54" t="s">
        <v>6522</v>
      </c>
    </row>
    <row r="1833" spans="1:14" s="51" customFormat="1" ht="16.5" customHeight="1" x14ac:dyDescent="0.25">
      <c r="A1833" s="51" t="s">
        <v>5437</v>
      </c>
      <c r="B1833" s="51" t="s">
        <v>5438</v>
      </c>
      <c r="C1833" s="51">
        <v>6337</v>
      </c>
      <c r="D1833" s="51" t="s">
        <v>5439</v>
      </c>
      <c r="E1833" s="52">
        <v>810.76</v>
      </c>
      <c r="F1833" s="52">
        <v>8368023.8009000001</v>
      </c>
      <c r="G1833" s="52">
        <v>7641032.6068786122</v>
      </c>
      <c r="H1833" s="53">
        <v>9.5143056105654544E-2</v>
      </c>
      <c r="I1833" s="52">
        <v>726991.19402138796</v>
      </c>
      <c r="J1833" s="52">
        <v>10321.20948357097</v>
      </c>
      <c r="K1833" s="52">
        <v>9424.5308190816177</v>
      </c>
      <c r="L1833" s="52">
        <v>11014.01</v>
      </c>
      <c r="M1833" s="51" t="s">
        <v>6521</v>
      </c>
      <c r="N1833" s="54" t="s">
        <v>6526</v>
      </c>
    </row>
    <row r="1834" spans="1:14" s="51" customFormat="1" ht="16.5" customHeight="1" x14ac:dyDescent="0.25">
      <c r="A1834" s="51" t="s">
        <v>5440</v>
      </c>
      <c r="B1834" s="51" t="s">
        <v>5441</v>
      </c>
      <c r="C1834" s="51">
        <v>6338</v>
      </c>
      <c r="D1834" s="51" t="s">
        <v>5442</v>
      </c>
      <c r="E1834" s="52">
        <v>420.13</v>
      </c>
      <c r="F1834" s="52">
        <v>9197762.1761999987</v>
      </c>
      <c r="G1834" s="52">
        <v>8022551.783884923</v>
      </c>
      <c r="H1834" s="53">
        <v>0.14648835233145485</v>
      </c>
      <c r="I1834" s="52">
        <v>1175210.3923150757</v>
      </c>
      <c r="J1834" s="52">
        <v>21892.657454121341</v>
      </c>
      <c r="K1834" s="52">
        <v>19095.403289184116</v>
      </c>
      <c r="L1834" s="52">
        <v>22767.81</v>
      </c>
      <c r="M1834" s="51" t="s">
        <v>6524</v>
      </c>
      <c r="N1834" s="54" t="s">
        <v>6528</v>
      </c>
    </row>
    <row r="1835" spans="1:14" s="51" customFormat="1" ht="16.5" customHeight="1" x14ac:dyDescent="0.25">
      <c r="A1835" s="51" t="s">
        <v>5443</v>
      </c>
      <c r="B1835" s="51" t="s">
        <v>5444</v>
      </c>
      <c r="C1835" s="51">
        <v>6339</v>
      </c>
      <c r="D1835" s="51" t="s">
        <v>5445</v>
      </c>
      <c r="E1835" s="52">
        <v>2800.54</v>
      </c>
      <c r="F1835" s="52">
        <v>4681998.7827999992</v>
      </c>
      <c r="G1835" s="52">
        <v>3038309.8991303584</v>
      </c>
      <c r="H1835" s="53">
        <v>0.54098789729780572</v>
      </c>
      <c r="I1835" s="52">
        <v>1643688.8836696409</v>
      </c>
      <c r="J1835" s="52">
        <v>1671.8199999999997</v>
      </c>
      <c r="K1835" s="52">
        <v>1084.9014472674407</v>
      </c>
      <c r="L1835" s="52">
        <v>1671.82</v>
      </c>
      <c r="M1835" s="51" t="s">
        <v>6523</v>
      </c>
      <c r="N1835" s="54" t="s">
        <v>6527</v>
      </c>
    </row>
    <row r="1836" spans="1:14" s="51" customFormat="1" ht="16.5" customHeight="1" x14ac:dyDescent="0.25">
      <c r="A1836" s="51" t="s">
        <v>5458</v>
      </c>
      <c r="B1836" s="51" t="s">
        <v>5459</v>
      </c>
      <c r="C1836" s="51">
        <v>6470</v>
      </c>
      <c r="D1836" s="51" t="s">
        <v>5460</v>
      </c>
      <c r="E1836" s="52">
        <v>2082.3999999999996</v>
      </c>
      <c r="F1836" s="52">
        <v>4404946.8545000004</v>
      </c>
      <c r="G1836" s="52">
        <v>3453987.632571246</v>
      </c>
      <c r="H1836" s="53">
        <v>0.27532212708614523</v>
      </c>
      <c r="I1836" s="52">
        <v>950959.22192875436</v>
      </c>
      <c r="J1836" s="52">
        <v>2115.3221544852099</v>
      </c>
      <c r="K1836" s="52">
        <v>1658.6571420338296</v>
      </c>
      <c r="L1836" s="52">
        <v>2344.29</v>
      </c>
      <c r="M1836" s="51" t="s">
        <v>6523</v>
      </c>
      <c r="N1836" s="54" t="s">
        <v>6522</v>
      </c>
    </row>
    <row r="1837" spans="1:14" s="51" customFormat="1" ht="16.5" customHeight="1" x14ac:dyDescent="0.25">
      <c r="A1837" s="51" t="s">
        <v>5536</v>
      </c>
      <c r="B1837" s="51" t="s">
        <v>5459</v>
      </c>
      <c r="C1837" s="51">
        <v>6523</v>
      </c>
      <c r="D1837" s="51" t="s">
        <v>5460</v>
      </c>
      <c r="E1837" s="52">
        <v>2995.5299999999997</v>
      </c>
      <c r="F1837" s="52">
        <v>19015744.2612</v>
      </c>
      <c r="G1837" s="52">
        <v>7616025.1067456147</v>
      </c>
      <c r="H1837" s="53">
        <v>1.4968069294253641</v>
      </c>
      <c r="I1837" s="52">
        <v>11399719.154454384</v>
      </c>
      <c r="J1837" s="52">
        <v>6348.04</v>
      </c>
      <c r="K1837" s="52">
        <v>2542.4633059076741</v>
      </c>
      <c r="L1837" s="52">
        <v>6348.04</v>
      </c>
      <c r="M1837" s="51" t="s">
        <v>6525</v>
      </c>
      <c r="N1837" s="54" t="s">
        <v>6531</v>
      </c>
    </row>
    <row r="1838" spans="1:14" s="51" customFormat="1" ht="16.5" customHeight="1" x14ac:dyDescent="0.25">
      <c r="A1838" s="51" t="s">
        <v>5537</v>
      </c>
      <c r="B1838" s="51" t="s">
        <v>5459</v>
      </c>
      <c r="C1838" s="51">
        <v>6524</v>
      </c>
      <c r="D1838" s="51" t="s">
        <v>5460</v>
      </c>
      <c r="E1838" s="52">
        <v>450.04</v>
      </c>
      <c r="F1838" s="52">
        <v>954988.6379999998</v>
      </c>
      <c r="G1838" s="52">
        <v>360252.1959561187</v>
      </c>
      <c r="H1838" s="53">
        <v>1.650889151321993</v>
      </c>
      <c r="I1838" s="52">
        <v>594736.44204388116</v>
      </c>
      <c r="J1838" s="52">
        <v>2122.0083503688556</v>
      </c>
      <c r="K1838" s="52">
        <v>800.48928085529883</v>
      </c>
      <c r="L1838" s="52">
        <v>5049.72</v>
      </c>
      <c r="M1838" s="51" t="s">
        <v>6525</v>
      </c>
      <c r="N1838" s="54" t="s">
        <v>6530</v>
      </c>
    </row>
    <row r="1839" spans="1:14" s="51" customFormat="1" ht="16.5" customHeight="1" x14ac:dyDescent="0.25">
      <c r="A1839" s="51" t="s">
        <v>5461</v>
      </c>
      <c r="B1839" s="51" t="s">
        <v>5462</v>
      </c>
      <c r="C1839" s="51">
        <v>6471</v>
      </c>
      <c r="D1839" s="51" t="s">
        <v>5463</v>
      </c>
      <c r="E1839" s="52">
        <v>650.33000000000004</v>
      </c>
      <c r="F1839" s="52">
        <v>3031990.1415999997</v>
      </c>
      <c r="G1839" s="52">
        <v>2927525.6529935645</v>
      </c>
      <c r="H1839" s="53">
        <v>3.5683543370359283E-2</v>
      </c>
      <c r="I1839" s="52">
        <v>104464.48860643525</v>
      </c>
      <c r="J1839" s="52">
        <v>4662.2332378946066</v>
      </c>
      <c r="K1839" s="52">
        <v>4501.6001922002124</v>
      </c>
      <c r="L1839" s="52">
        <v>4975.1000000000004</v>
      </c>
      <c r="M1839" s="51" t="s">
        <v>6524</v>
      </c>
      <c r="N1839" s="54" t="s">
        <v>6527</v>
      </c>
    </row>
    <row r="1840" spans="1:14" s="51" customFormat="1" ht="16.5" customHeight="1" x14ac:dyDescent="0.25">
      <c r="A1840" s="51" t="s">
        <v>5464</v>
      </c>
      <c r="B1840" s="51" t="s">
        <v>5465</v>
      </c>
      <c r="C1840" s="51">
        <v>6472</v>
      </c>
      <c r="D1840" s="51" t="s">
        <v>5466</v>
      </c>
      <c r="E1840" s="52">
        <v>452.47</v>
      </c>
      <c r="F1840" s="52">
        <v>3201475.0826000003</v>
      </c>
      <c r="G1840" s="52">
        <v>2865216.7166102682</v>
      </c>
      <c r="H1840" s="53">
        <v>0.11735878966514868</v>
      </c>
      <c r="I1840" s="52">
        <v>336258.36598973209</v>
      </c>
      <c r="J1840" s="52">
        <v>7075.552152849913</v>
      </c>
      <c r="K1840" s="52">
        <v>6332.3904714351629</v>
      </c>
      <c r="L1840" s="52">
        <v>6957.98</v>
      </c>
      <c r="M1840" s="51" t="s">
        <v>6524</v>
      </c>
      <c r="N1840" s="54" t="s">
        <v>6522</v>
      </c>
    </row>
    <row r="1841" spans="1:14" s="51" customFormat="1" ht="16.5" customHeight="1" x14ac:dyDescent="0.25">
      <c r="A1841" s="51" t="s">
        <v>5467</v>
      </c>
      <c r="B1841" s="51" t="s">
        <v>5468</v>
      </c>
      <c r="C1841" s="51">
        <v>6473</v>
      </c>
      <c r="D1841" s="51" t="s">
        <v>5469</v>
      </c>
      <c r="E1841" s="52">
        <v>149.80000000000001</v>
      </c>
      <c r="F1841" s="52">
        <v>1658326.2907999998</v>
      </c>
      <c r="G1841" s="52">
        <v>1881794.7159894593</v>
      </c>
      <c r="H1841" s="53">
        <v>-0.11875281787682057</v>
      </c>
      <c r="I1841" s="52">
        <v>-223468.42518945946</v>
      </c>
      <c r="J1841" s="52">
        <v>11070.268963951934</v>
      </c>
      <c r="K1841" s="52">
        <v>12562.047503267419</v>
      </c>
      <c r="L1841" s="52">
        <v>11544.07</v>
      </c>
      <c r="M1841" s="51" t="s">
        <v>6525</v>
      </c>
      <c r="N1841" s="54" t="s">
        <v>6522</v>
      </c>
    </row>
    <row r="1842" spans="1:14" s="51" customFormat="1" ht="16.5" customHeight="1" x14ac:dyDescent="0.25">
      <c r="A1842" s="51" t="s">
        <v>5470</v>
      </c>
      <c r="B1842" s="51" t="s">
        <v>5471</v>
      </c>
      <c r="C1842" s="51">
        <v>6474</v>
      </c>
      <c r="D1842" s="51" t="s">
        <v>5472</v>
      </c>
      <c r="E1842" s="52">
        <v>993.29</v>
      </c>
      <c r="F1842" s="52">
        <v>5136709.8388999999</v>
      </c>
      <c r="G1842" s="52">
        <v>4339029.7104447102</v>
      </c>
      <c r="H1842" s="53">
        <v>0.18383836518453678</v>
      </c>
      <c r="I1842" s="52">
        <v>797680.12845528964</v>
      </c>
      <c r="J1842" s="52">
        <v>5171.41</v>
      </c>
      <c r="K1842" s="52">
        <v>4368.3412804364389</v>
      </c>
      <c r="L1842" s="52">
        <v>5171.41</v>
      </c>
      <c r="M1842" s="51" t="s">
        <v>6525</v>
      </c>
      <c r="N1842" s="54" t="s">
        <v>6522</v>
      </c>
    </row>
    <row r="1843" spans="1:14" s="51" customFormat="1" ht="16.5" customHeight="1" x14ac:dyDescent="0.25">
      <c r="A1843" s="51" t="s">
        <v>5473</v>
      </c>
      <c r="B1843" s="51" t="s">
        <v>5474</v>
      </c>
      <c r="C1843" s="51">
        <v>6482</v>
      </c>
      <c r="D1843" s="51" t="s">
        <v>5475</v>
      </c>
      <c r="E1843" s="52">
        <v>3746.94</v>
      </c>
      <c r="F1843" s="52">
        <v>2532744.0930000008</v>
      </c>
      <c r="G1843" s="52">
        <v>3266374.2421683795</v>
      </c>
      <c r="H1843" s="53">
        <v>-0.22460076365326676</v>
      </c>
      <c r="I1843" s="52">
        <v>-733630.14916837867</v>
      </c>
      <c r="J1843" s="52">
        <v>675.95000000000016</v>
      </c>
      <c r="K1843" s="52">
        <v>871.74447473628595</v>
      </c>
      <c r="L1843" s="52">
        <v>675.95</v>
      </c>
      <c r="M1843" s="51" t="s">
        <v>6523</v>
      </c>
      <c r="N1843" s="54" t="s">
        <v>6522</v>
      </c>
    </row>
    <row r="1844" spans="1:14" s="51" customFormat="1" ht="16.5" customHeight="1" x14ac:dyDescent="0.25">
      <c r="A1844" s="51" t="s">
        <v>5446</v>
      </c>
      <c r="B1844" s="51" t="s">
        <v>5447</v>
      </c>
      <c r="C1844" s="51">
        <v>6400</v>
      </c>
      <c r="D1844" s="51" t="s">
        <v>5448</v>
      </c>
      <c r="E1844" s="52">
        <v>1827.6100000000001</v>
      </c>
      <c r="F1844" s="52">
        <v>8275333.7402999997</v>
      </c>
      <c r="G1844" s="52">
        <v>7769952.5035329526</v>
      </c>
      <c r="H1844" s="53">
        <v>6.5043027809662091E-2</v>
      </c>
      <c r="I1844" s="52">
        <v>505381.23676704708</v>
      </c>
      <c r="J1844" s="52">
        <v>4527.9538524630525</v>
      </c>
      <c r="K1844" s="52">
        <v>4251.4280965484713</v>
      </c>
      <c r="L1844" s="52">
        <v>4837.63</v>
      </c>
      <c r="M1844" s="51" t="s">
        <v>6525</v>
      </c>
      <c r="N1844" s="54" t="s">
        <v>6522</v>
      </c>
    </row>
    <row r="1845" spans="1:14" s="51" customFormat="1" ht="16.5" customHeight="1" x14ac:dyDescent="0.25">
      <c r="A1845" s="51" t="s">
        <v>5449</v>
      </c>
      <c r="B1845" s="51" t="s">
        <v>5450</v>
      </c>
      <c r="C1845" s="51">
        <v>6401</v>
      </c>
      <c r="D1845" s="51" t="s">
        <v>5451</v>
      </c>
      <c r="E1845" s="52">
        <v>157.43</v>
      </c>
      <c r="F1845" s="52">
        <v>1138170.1798</v>
      </c>
      <c r="G1845" s="52">
        <v>927804.06330894702</v>
      </c>
      <c r="H1845" s="53">
        <v>0.22673549816196892</v>
      </c>
      <c r="I1845" s="52">
        <v>210366.11649105302</v>
      </c>
      <c r="J1845" s="52">
        <v>7229.6905278536487</v>
      </c>
      <c r="K1845" s="52">
        <v>5893.4387556942575</v>
      </c>
      <c r="L1845" s="52">
        <v>6378.96</v>
      </c>
      <c r="M1845" s="51" t="s">
        <v>6525</v>
      </c>
      <c r="N1845" s="54" t="s">
        <v>6527</v>
      </c>
    </row>
    <row r="1846" spans="1:14" s="51" customFormat="1" ht="16.5" customHeight="1" x14ac:dyDescent="0.25">
      <c r="A1846" s="51" t="s">
        <v>5452</v>
      </c>
      <c r="B1846" s="51" t="s">
        <v>5453</v>
      </c>
      <c r="C1846" s="51">
        <v>6404</v>
      </c>
      <c r="D1846" s="51" t="s">
        <v>5454</v>
      </c>
      <c r="E1846" s="52">
        <v>6933.21</v>
      </c>
      <c r="F1846" s="52">
        <v>14823594.6534</v>
      </c>
      <c r="G1846" s="52">
        <v>12835889.932036068</v>
      </c>
      <c r="H1846" s="53">
        <v>0.15485523262418899</v>
      </c>
      <c r="I1846" s="52">
        <v>1987704.7213639319</v>
      </c>
      <c r="J1846" s="52">
        <v>2138.0564923606812</v>
      </c>
      <c r="K1846" s="52">
        <v>1851.3632115623309</v>
      </c>
      <c r="L1846" s="52">
        <v>2134.44</v>
      </c>
      <c r="M1846" s="51" t="s">
        <v>6523</v>
      </c>
      <c r="N1846" s="54" t="s">
        <v>6522</v>
      </c>
    </row>
    <row r="1847" spans="1:14" s="51" customFormat="1" ht="16.5" customHeight="1" x14ac:dyDescent="0.25">
      <c r="A1847" s="51" t="s">
        <v>5455</v>
      </c>
      <c r="B1847" s="51" t="s">
        <v>5456</v>
      </c>
      <c r="C1847" s="51">
        <v>6405</v>
      </c>
      <c r="D1847" s="51" t="s">
        <v>5457</v>
      </c>
      <c r="E1847" s="52">
        <v>99.49</v>
      </c>
      <c r="F1847" s="52">
        <v>331355.97189999995</v>
      </c>
      <c r="G1847" s="52">
        <v>272423.52153619076</v>
      </c>
      <c r="H1847" s="53">
        <v>0.2163265860139032</v>
      </c>
      <c r="I1847" s="52">
        <v>58932.450363809185</v>
      </c>
      <c r="J1847" s="52">
        <v>3330.5455010553819</v>
      </c>
      <c r="K1847" s="52">
        <v>2738.2000355431778</v>
      </c>
      <c r="L1847" s="52">
        <v>3125.23</v>
      </c>
      <c r="M1847" s="51" t="s">
        <v>6525</v>
      </c>
      <c r="N1847" s="54" t="s">
        <v>6528</v>
      </c>
    </row>
    <row r="1848" spans="1:14" s="51" customFormat="1" ht="16.5" customHeight="1" x14ac:dyDescent="0.25">
      <c r="A1848" s="51" t="s">
        <v>5476</v>
      </c>
      <c r="B1848" s="51" t="s">
        <v>5477</v>
      </c>
      <c r="C1848" s="51">
        <v>6483</v>
      </c>
      <c r="D1848" s="51" t="s">
        <v>5478</v>
      </c>
      <c r="E1848" s="52">
        <v>6256.3499999999995</v>
      </c>
      <c r="F1848" s="52">
        <v>14890319.476300001</v>
      </c>
      <c r="G1848" s="52">
        <v>15037991.966307156</v>
      </c>
      <c r="H1848" s="53">
        <v>-9.8199606927584782E-3</v>
      </c>
      <c r="I1848" s="52">
        <v>-147672.49000715464</v>
      </c>
      <c r="J1848" s="52">
        <v>2380.0330026772804</v>
      </c>
      <c r="K1848" s="52">
        <v>2403.6366198034248</v>
      </c>
      <c r="L1848" s="52">
        <v>2482.81</v>
      </c>
      <c r="M1848" s="51" t="s">
        <v>6521</v>
      </c>
      <c r="N1848" s="54" t="s">
        <v>6522</v>
      </c>
    </row>
    <row r="1849" spans="1:14" s="51" customFormat="1" ht="16.5" customHeight="1" x14ac:dyDescent="0.25">
      <c r="A1849" s="51" t="s">
        <v>5479</v>
      </c>
      <c r="B1849" s="51" t="s">
        <v>5480</v>
      </c>
      <c r="C1849" s="51">
        <v>6484</v>
      </c>
      <c r="D1849" s="51" t="s">
        <v>5481</v>
      </c>
      <c r="E1849" s="52">
        <v>1238.01</v>
      </c>
      <c r="F1849" s="52">
        <v>8802033.3069000002</v>
      </c>
      <c r="G1849" s="52">
        <v>5872134.9488140885</v>
      </c>
      <c r="H1849" s="53">
        <v>0.49894942531551001</v>
      </c>
      <c r="I1849" s="52">
        <v>2929898.3580859117</v>
      </c>
      <c r="J1849" s="52">
        <v>7109.8240780769138</v>
      </c>
      <c r="K1849" s="52">
        <v>4743.2047792942612</v>
      </c>
      <c r="L1849" s="52">
        <v>7041.64</v>
      </c>
      <c r="M1849" s="51" t="s">
        <v>6521</v>
      </c>
      <c r="N1849" s="54" t="s">
        <v>6527</v>
      </c>
    </row>
    <row r="1850" spans="1:14" s="51" customFormat="1" ht="16.5" customHeight="1" x14ac:dyDescent="0.25">
      <c r="A1850" s="51" t="s">
        <v>5482</v>
      </c>
      <c r="B1850" s="51" t="s">
        <v>5483</v>
      </c>
      <c r="C1850" s="51">
        <v>6485</v>
      </c>
      <c r="D1850" s="51" t="s">
        <v>5484</v>
      </c>
      <c r="E1850" s="52">
        <v>397.08000000000004</v>
      </c>
      <c r="F1850" s="52">
        <v>4108850.2443000004</v>
      </c>
      <c r="G1850" s="52">
        <v>2775587.3153390815</v>
      </c>
      <c r="H1850" s="53">
        <v>0.48035344505025601</v>
      </c>
      <c r="I1850" s="52">
        <v>1333262.9289609189</v>
      </c>
      <c r="J1850" s="52">
        <v>10347.663554699306</v>
      </c>
      <c r="K1850" s="52">
        <v>6989.9952536997107</v>
      </c>
      <c r="L1850" s="52">
        <v>10171.09</v>
      </c>
      <c r="M1850" s="51" t="s">
        <v>6521</v>
      </c>
      <c r="N1850" s="54" t="s">
        <v>6522</v>
      </c>
    </row>
    <row r="1851" spans="1:14" s="51" customFormat="1" ht="16.5" customHeight="1" x14ac:dyDescent="0.25">
      <c r="A1851" s="51" t="s">
        <v>5485</v>
      </c>
      <c r="B1851" s="51" t="s">
        <v>5486</v>
      </c>
      <c r="C1851" s="51">
        <v>6486</v>
      </c>
      <c r="D1851" s="51" t="s">
        <v>5487</v>
      </c>
      <c r="E1851" s="52">
        <v>2554.48</v>
      </c>
      <c r="F1851" s="52">
        <v>53020869.243400007</v>
      </c>
      <c r="G1851" s="52">
        <v>40129347.407592691</v>
      </c>
      <c r="H1851" s="53">
        <v>0.3212492270275038</v>
      </c>
      <c r="I1851" s="52">
        <v>12891521.835807316</v>
      </c>
      <c r="J1851" s="52">
        <v>20756.032242726506</v>
      </c>
      <c r="K1851" s="52">
        <v>15709.399724246301</v>
      </c>
      <c r="L1851" s="52">
        <v>22407.23</v>
      </c>
      <c r="M1851" s="51" t="s">
        <v>6521</v>
      </c>
      <c r="N1851" s="54" t="s">
        <v>6522</v>
      </c>
    </row>
    <row r="1852" spans="1:14" s="51" customFormat="1" ht="16.5" customHeight="1" x14ac:dyDescent="0.25">
      <c r="A1852" s="51" t="s">
        <v>5488</v>
      </c>
      <c r="B1852" s="51" t="s">
        <v>5489</v>
      </c>
      <c r="C1852" s="51">
        <v>6487</v>
      </c>
      <c r="D1852" s="51" t="s">
        <v>5490</v>
      </c>
      <c r="E1852" s="52">
        <v>32311.190000000002</v>
      </c>
      <c r="F1852" s="52">
        <v>73312849.298700005</v>
      </c>
      <c r="G1852" s="52">
        <v>70053439.870375261</v>
      </c>
      <c r="H1852" s="53">
        <v>4.6527471518255981E-2</v>
      </c>
      <c r="I1852" s="52">
        <v>3259409.4283247441</v>
      </c>
      <c r="J1852" s="52">
        <v>2268.9615980934159</v>
      </c>
      <c r="K1852" s="52">
        <v>2168.0860367685391</v>
      </c>
      <c r="L1852" s="52">
        <v>2255.5700000000002</v>
      </c>
      <c r="M1852" s="51" t="s">
        <v>6521</v>
      </c>
      <c r="N1852" s="54" t="s">
        <v>6522</v>
      </c>
    </row>
    <row r="1853" spans="1:14" s="51" customFormat="1" ht="16.5" customHeight="1" x14ac:dyDescent="0.25">
      <c r="A1853" s="51" t="s">
        <v>5491</v>
      </c>
      <c r="B1853" s="51" t="s">
        <v>5492</v>
      </c>
      <c r="C1853" s="51">
        <v>6488</v>
      </c>
      <c r="D1853" s="51" t="s">
        <v>5493</v>
      </c>
      <c r="E1853" s="52">
        <v>12558.710000000001</v>
      </c>
      <c r="F1853" s="52">
        <v>35687238.309100002</v>
      </c>
      <c r="G1853" s="52">
        <v>34756152.157346703</v>
      </c>
      <c r="H1853" s="53">
        <v>2.6789103337392595E-2</v>
      </c>
      <c r="I1853" s="52">
        <v>931086.15175329894</v>
      </c>
      <c r="J1853" s="52">
        <v>2841.6324852711782</v>
      </c>
      <c r="K1853" s="52">
        <v>2767.4938076718627</v>
      </c>
      <c r="L1853" s="52">
        <v>2777.81</v>
      </c>
      <c r="M1853" s="51" t="s">
        <v>6521</v>
      </c>
      <c r="N1853" s="54" t="s">
        <v>6522</v>
      </c>
    </row>
    <row r="1854" spans="1:14" s="51" customFormat="1" ht="16.5" customHeight="1" x14ac:dyDescent="0.25">
      <c r="A1854" s="51" t="s">
        <v>5494</v>
      </c>
      <c r="B1854" s="51" t="s">
        <v>5495</v>
      </c>
      <c r="C1854" s="51">
        <v>6489</v>
      </c>
      <c r="D1854" s="51" t="s">
        <v>5496</v>
      </c>
      <c r="E1854" s="52">
        <v>4232.72</v>
      </c>
      <c r="F1854" s="52">
        <v>19572129.484000001</v>
      </c>
      <c r="G1854" s="52">
        <v>18477520.506076671</v>
      </c>
      <c r="H1854" s="53">
        <v>5.9240035889195575E-2</v>
      </c>
      <c r="I1854" s="52">
        <v>1094608.9779233299</v>
      </c>
      <c r="J1854" s="52">
        <v>4624.0076083464064</v>
      </c>
      <c r="K1854" s="52">
        <v>4365.4010910423249</v>
      </c>
      <c r="L1854" s="52">
        <v>4499.75</v>
      </c>
      <c r="M1854" s="51" t="s">
        <v>6521</v>
      </c>
      <c r="N1854" s="54" t="s">
        <v>6522</v>
      </c>
    </row>
    <row r="1855" spans="1:14" s="51" customFormat="1" ht="16.5" customHeight="1" x14ac:dyDescent="0.25">
      <c r="A1855" s="51" t="s">
        <v>5497</v>
      </c>
      <c r="B1855" s="51" t="s">
        <v>5498</v>
      </c>
      <c r="C1855" s="51">
        <v>6490</v>
      </c>
      <c r="D1855" s="51" t="s">
        <v>5499</v>
      </c>
      <c r="E1855" s="52">
        <v>1824.1699999999998</v>
      </c>
      <c r="F1855" s="52">
        <v>16244782.896400001</v>
      </c>
      <c r="G1855" s="52">
        <v>17197146.881192606</v>
      </c>
      <c r="H1855" s="53">
        <v>-5.5379185359761274E-2</v>
      </c>
      <c r="I1855" s="52">
        <v>-952363.98479260504</v>
      </c>
      <c r="J1855" s="52">
        <v>8905.3009842284446</v>
      </c>
      <c r="K1855" s="52">
        <v>9427.3817030170467</v>
      </c>
      <c r="L1855" s="52">
        <v>8246.08</v>
      </c>
      <c r="M1855" s="51" t="s">
        <v>6521</v>
      </c>
      <c r="N1855" s="54" t="s">
        <v>6522</v>
      </c>
    </row>
    <row r="1856" spans="1:14" s="51" customFormat="1" ht="16.5" customHeight="1" x14ac:dyDescent="0.25">
      <c r="A1856" s="51" t="s">
        <v>5500</v>
      </c>
      <c r="B1856" s="51" t="s">
        <v>5501</v>
      </c>
      <c r="C1856" s="51">
        <v>6491</v>
      </c>
      <c r="D1856" s="51" t="s">
        <v>5502</v>
      </c>
      <c r="E1856" s="52">
        <v>99180.800000000003</v>
      </c>
      <c r="F1856" s="52">
        <v>85040593.343999982</v>
      </c>
      <c r="G1856" s="52">
        <v>82648612.012147903</v>
      </c>
      <c r="H1856" s="53">
        <v>2.8941578976553251E-2</v>
      </c>
      <c r="I1856" s="52">
        <v>2391981.3318520784</v>
      </c>
      <c r="J1856" s="52">
        <v>857.42999999999984</v>
      </c>
      <c r="K1856" s="52">
        <v>833.31261708060333</v>
      </c>
      <c r="L1856" s="52">
        <v>857.43</v>
      </c>
      <c r="M1856" s="51" t="s">
        <v>6521</v>
      </c>
      <c r="N1856" s="54" t="s">
        <v>6522</v>
      </c>
    </row>
    <row r="1857" spans="1:14" s="51" customFormat="1" ht="16.5" customHeight="1" x14ac:dyDescent="0.25">
      <c r="A1857" s="51" t="s">
        <v>5503</v>
      </c>
      <c r="B1857" s="51" t="s">
        <v>5504</v>
      </c>
      <c r="C1857" s="51">
        <v>6497</v>
      </c>
      <c r="D1857" s="51" t="s">
        <v>5505</v>
      </c>
      <c r="E1857" s="52">
        <v>211.98000000000002</v>
      </c>
      <c r="F1857" s="52">
        <v>658995.52480000001</v>
      </c>
      <c r="G1857" s="52">
        <v>380801.26498040481</v>
      </c>
      <c r="H1857" s="53">
        <v>0.73054972607276003</v>
      </c>
      <c r="I1857" s="52">
        <v>278194.2598195952</v>
      </c>
      <c r="J1857" s="52">
        <v>3108.7627361071795</v>
      </c>
      <c r="K1857" s="52">
        <v>1796.4018538560467</v>
      </c>
      <c r="L1857" s="52">
        <v>3051.79</v>
      </c>
      <c r="M1857" s="51" t="s">
        <v>6525</v>
      </c>
      <c r="N1857" s="54" t="s">
        <v>6528</v>
      </c>
    </row>
    <row r="1858" spans="1:14" s="51" customFormat="1" ht="16.5" customHeight="1" x14ac:dyDescent="0.25">
      <c r="A1858" s="51" t="s">
        <v>5506</v>
      </c>
      <c r="B1858" s="51" t="s">
        <v>5507</v>
      </c>
      <c r="C1858" s="51">
        <v>6498</v>
      </c>
      <c r="D1858" s="51" t="s">
        <v>5508</v>
      </c>
      <c r="E1858" s="52">
        <v>52.72</v>
      </c>
      <c r="F1858" s="52">
        <v>529791.12839999993</v>
      </c>
      <c r="G1858" s="52">
        <v>343199.98125596065</v>
      </c>
      <c r="H1858" s="53">
        <v>0.54368052836482672</v>
      </c>
      <c r="I1858" s="52">
        <v>186591.14714403928</v>
      </c>
      <c r="J1858" s="52">
        <v>10049.14886949924</v>
      </c>
      <c r="K1858" s="52">
        <v>6509.8630738991023</v>
      </c>
      <c r="L1858" s="52">
        <v>10019.219999999999</v>
      </c>
      <c r="M1858" s="51" t="s">
        <v>6523</v>
      </c>
      <c r="N1858" s="54" t="s">
        <v>6529</v>
      </c>
    </row>
    <row r="1859" spans="1:14" s="51" customFormat="1" ht="16.5" customHeight="1" x14ac:dyDescent="0.25">
      <c r="A1859" s="51" t="s">
        <v>5509</v>
      </c>
      <c r="B1859" s="51" t="s">
        <v>5510</v>
      </c>
      <c r="C1859" s="51">
        <v>6499</v>
      </c>
      <c r="D1859" s="51" t="s">
        <v>5511</v>
      </c>
      <c r="E1859" s="52">
        <v>277.52999999999997</v>
      </c>
      <c r="F1859" s="52">
        <v>5240022.0169000002</v>
      </c>
      <c r="G1859" s="52">
        <v>3566918.0508459867</v>
      </c>
      <c r="H1859" s="53">
        <v>0.4690615097414963</v>
      </c>
      <c r="I1859" s="52">
        <v>1673103.9660540135</v>
      </c>
      <c r="J1859" s="52">
        <v>18880.921042409831</v>
      </c>
      <c r="K1859" s="52">
        <v>12852.369296457993</v>
      </c>
      <c r="L1859" s="52">
        <v>20994.29</v>
      </c>
      <c r="M1859" s="51" t="s">
        <v>6524</v>
      </c>
      <c r="N1859" s="54" t="s">
        <v>6522</v>
      </c>
    </row>
    <row r="1860" spans="1:14" s="51" customFormat="1" ht="16.5" customHeight="1" x14ac:dyDescent="0.25">
      <c r="A1860" s="51" t="s">
        <v>5512</v>
      </c>
      <c r="B1860" s="51" t="s">
        <v>5513</v>
      </c>
      <c r="C1860" s="51">
        <v>6500</v>
      </c>
      <c r="D1860" s="51" t="s">
        <v>5514</v>
      </c>
      <c r="E1860" s="52">
        <v>502.68999999999994</v>
      </c>
      <c r="F1860" s="52">
        <v>18451802.240900002</v>
      </c>
      <c r="G1860" s="52">
        <v>13468889.864036143</v>
      </c>
      <c r="H1860" s="53">
        <v>0.36995716997946104</v>
      </c>
      <c r="I1860" s="52">
        <v>4982912.3768638596</v>
      </c>
      <c r="J1860" s="52">
        <v>36706.125526467615</v>
      </c>
      <c r="K1860" s="52">
        <v>26793.629998679393</v>
      </c>
      <c r="L1860" s="52">
        <v>37473.730000000003</v>
      </c>
      <c r="M1860" s="51" t="s">
        <v>6524</v>
      </c>
      <c r="N1860" s="54" t="s">
        <v>6528</v>
      </c>
    </row>
    <row r="1861" spans="1:14" s="51" customFormat="1" ht="16.5" customHeight="1" x14ac:dyDescent="0.25">
      <c r="A1861" s="51" t="s">
        <v>5515</v>
      </c>
      <c r="B1861" s="51" t="s">
        <v>5516</v>
      </c>
      <c r="C1861" s="51">
        <v>6501</v>
      </c>
      <c r="D1861" s="51" t="s">
        <v>5517</v>
      </c>
      <c r="E1861" s="52">
        <v>173.56</v>
      </c>
      <c r="F1861" s="52">
        <v>106680.38959999999</v>
      </c>
      <c r="G1861" s="52">
        <v>130827.09423409491</v>
      </c>
      <c r="H1861" s="53">
        <v>-0.18456960139226297</v>
      </c>
      <c r="I1861" s="52">
        <v>-24146.704634094916</v>
      </c>
      <c r="J1861" s="52">
        <v>614.66</v>
      </c>
      <c r="K1861" s="52">
        <v>753.78597738012741</v>
      </c>
      <c r="L1861" s="52">
        <v>614.66</v>
      </c>
      <c r="M1861" s="51" t="s">
        <v>6525</v>
      </c>
      <c r="N1861" s="54" t="s">
        <v>6528</v>
      </c>
    </row>
    <row r="1862" spans="1:14" s="51" customFormat="1" ht="16.5" customHeight="1" x14ac:dyDescent="0.25">
      <c r="A1862" s="51" t="s">
        <v>5518</v>
      </c>
      <c r="B1862" s="51" t="s">
        <v>5519</v>
      </c>
      <c r="C1862" s="51">
        <v>6502</v>
      </c>
      <c r="D1862" s="51" t="s">
        <v>5520</v>
      </c>
      <c r="E1862" s="52">
        <v>1236.72</v>
      </c>
      <c r="F1862" s="52">
        <v>2585074.1784000001</v>
      </c>
      <c r="G1862" s="52">
        <v>2144948.3594815698</v>
      </c>
      <c r="H1862" s="53">
        <v>0.20519180192515574</v>
      </c>
      <c r="I1862" s="52">
        <v>440125.81891843025</v>
      </c>
      <c r="J1862" s="52">
        <v>2090.2663322336502</v>
      </c>
      <c r="K1862" s="52">
        <v>1734.3847916113345</v>
      </c>
      <c r="L1862" s="52">
        <v>2027.97</v>
      </c>
      <c r="M1862" s="51" t="s">
        <v>6521</v>
      </c>
      <c r="N1862" s="54" t="s">
        <v>6522</v>
      </c>
    </row>
    <row r="1863" spans="1:14" s="51" customFormat="1" ht="16.5" customHeight="1" x14ac:dyDescent="0.25">
      <c r="A1863" s="51" t="s">
        <v>5521</v>
      </c>
      <c r="B1863" s="51" t="s">
        <v>5522</v>
      </c>
      <c r="C1863" s="51">
        <v>6503</v>
      </c>
      <c r="D1863" s="51" t="s">
        <v>5523</v>
      </c>
      <c r="E1863" s="52">
        <v>998.80000000000007</v>
      </c>
      <c r="F1863" s="52">
        <v>6396317.4419999998</v>
      </c>
      <c r="G1863" s="52">
        <v>4430544.1817064509</v>
      </c>
      <c r="H1863" s="53">
        <v>0.44368663976090161</v>
      </c>
      <c r="I1863" s="52">
        <v>1965773.2602935489</v>
      </c>
      <c r="J1863" s="52">
        <v>6404.0022446936318</v>
      </c>
      <c r="K1863" s="52">
        <v>4435.8672223732983</v>
      </c>
      <c r="L1863" s="52">
        <v>6325.05</v>
      </c>
      <c r="M1863" s="51" t="s">
        <v>6521</v>
      </c>
      <c r="N1863" s="54" t="s">
        <v>6522</v>
      </c>
    </row>
    <row r="1864" spans="1:14" s="51" customFormat="1" ht="16.5" customHeight="1" x14ac:dyDescent="0.25">
      <c r="A1864" s="51" t="s">
        <v>5524</v>
      </c>
      <c r="B1864" s="51" t="s">
        <v>5525</v>
      </c>
      <c r="C1864" s="51">
        <v>6504</v>
      </c>
      <c r="D1864" s="51" t="s">
        <v>5526</v>
      </c>
      <c r="E1864" s="52">
        <v>1745.38</v>
      </c>
      <c r="F1864" s="52">
        <v>23900513.758100003</v>
      </c>
      <c r="G1864" s="52">
        <v>15023571.628662825</v>
      </c>
      <c r="H1864" s="53">
        <v>0.5908676278083731</v>
      </c>
      <c r="I1864" s="52">
        <v>8876942.1294371784</v>
      </c>
      <c r="J1864" s="52">
        <v>13693.587504211118</v>
      </c>
      <c r="K1864" s="52">
        <v>8607.6221961193678</v>
      </c>
      <c r="L1864" s="52">
        <v>13600.51</v>
      </c>
      <c r="M1864" s="51" t="s">
        <v>6521</v>
      </c>
      <c r="N1864" s="54" t="s">
        <v>6522</v>
      </c>
    </row>
    <row r="1865" spans="1:14" s="51" customFormat="1" ht="16.5" customHeight="1" x14ac:dyDescent="0.25">
      <c r="A1865" s="51" t="s">
        <v>5527</v>
      </c>
      <c r="B1865" s="51" t="s">
        <v>5528</v>
      </c>
      <c r="C1865" s="51">
        <v>6505</v>
      </c>
      <c r="D1865" s="51" t="s">
        <v>5529</v>
      </c>
      <c r="E1865" s="52">
        <v>2785.6800000000003</v>
      </c>
      <c r="F1865" s="52">
        <v>69774140.278100014</v>
      </c>
      <c r="G1865" s="52">
        <v>59154603.238690883</v>
      </c>
      <c r="H1865" s="53">
        <v>0.1795217355538492</v>
      </c>
      <c r="I1865" s="52">
        <v>10619537.039409131</v>
      </c>
      <c r="J1865" s="52">
        <v>25047.435555447864</v>
      </c>
      <c r="K1865" s="52">
        <v>21235.24713487941</v>
      </c>
      <c r="L1865" s="52">
        <v>25565.08</v>
      </c>
      <c r="M1865" s="51" t="s">
        <v>6524</v>
      </c>
      <c r="N1865" s="54" t="s">
        <v>6522</v>
      </c>
    </row>
    <row r="1866" spans="1:14" s="51" customFormat="1" ht="16.5" customHeight="1" x14ac:dyDescent="0.25">
      <c r="A1866" s="51" t="s">
        <v>5530</v>
      </c>
      <c r="B1866" s="51" t="s">
        <v>5531</v>
      </c>
      <c r="C1866" s="51">
        <v>6506</v>
      </c>
      <c r="D1866" s="51" t="s">
        <v>5532</v>
      </c>
      <c r="E1866" s="52">
        <v>969.64</v>
      </c>
      <c r="F1866" s="52">
        <v>645722.06160000002</v>
      </c>
      <c r="G1866" s="52">
        <v>827345.8990532062</v>
      </c>
      <c r="H1866" s="53">
        <v>-0.21952588108680049</v>
      </c>
      <c r="I1866" s="52">
        <v>-181623.83745320619</v>
      </c>
      <c r="J1866" s="52">
        <v>665.94</v>
      </c>
      <c r="K1866" s="52">
        <v>853.25058687059754</v>
      </c>
      <c r="L1866" s="52">
        <v>665.94</v>
      </c>
      <c r="M1866" s="51" t="s">
        <v>6525</v>
      </c>
      <c r="N1866" s="54" t="s">
        <v>6522</v>
      </c>
    </row>
    <row r="1867" spans="1:14" s="51" customFormat="1" ht="16.5" customHeight="1" x14ac:dyDescent="0.25">
      <c r="A1867" s="51" t="s">
        <v>5533</v>
      </c>
      <c r="B1867" s="51" t="s">
        <v>5534</v>
      </c>
      <c r="C1867" s="51">
        <v>6522</v>
      </c>
      <c r="D1867" s="51" t="s">
        <v>5535</v>
      </c>
      <c r="E1867" s="52">
        <v>18357.930000000004</v>
      </c>
      <c r="F1867" s="52">
        <v>12095305.7598</v>
      </c>
      <c r="G1867" s="52">
        <v>11348534.394624596</v>
      </c>
      <c r="H1867" s="53">
        <v>6.5803331003616128E-2</v>
      </c>
      <c r="I1867" s="52">
        <v>746771.36517540365</v>
      </c>
      <c r="J1867" s="52">
        <v>658.8599999999999</v>
      </c>
      <c r="K1867" s="52">
        <v>618.1815920762632</v>
      </c>
      <c r="L1867" s="52">
        <v>658.86</v>
      </c>
      <c r="M1867" s="51" t="s">
        <v>6524</v>
      </c>
      <c r="N1867" s="54" t="s">
        <v>6522</v>
      </c>
    </row>
    <row r="1868" spans="1:14" s="51" customFormat="1" ht="16.5" customHeight="1" x14ac:dyDescent="0.25">
      <c r="A1868" s="51" t="s">
        <v>5538</v>
      </c>
      <c r="B1868" s="51" t="s">
        <v>5539</v>
      </c>
      <c r="C1868" s="51">
        <v>6526</v>
      </c>
      <c r="D1868" s="51" t="s">
        <v>5540</v>
      </c>
      <c r="E1868" s="52">
        <v>5296.1900000000005</v>
      </c>
      <c r="F1868" s="52">
        <v>10307455.533199998</v>
      </c>
      <c r="G1868" s="52">
        <v>8271095.7671143683</v>
      </c>
      <c r="H1868" s="53">
        <v>0.24620193302344973</v>
      </c>
      <c r="I1868" s="52">
        <v>2036359.7660856294</v>
      </c>
      <c r="J1868" s="52">
        <v>1946.2019929798585</v>
      </c>
      <c r="K1868" s="52">
        <v>1561.706767905677</v>
      </c>
      <c r="L1868" s="52">
        <v>2163.6</v>
      </c>
      <c r="M1868" s="51" t="s">
        <v>6521</v>
      </c>
      <c r="N1868" s="54" t="s">
        <v>6522</v>
      </c>
    </row>
    <row r="1869" spans="1:14" s="51" customFormat="1" ht="16.5" customHeight="1" x14ac:dyDescent="0.25">
      <c r="A1869" s="51" t="s">
        <v>5541</v>
      </c>
      <c r="B1869" s="51" t="s">
        <v>5542</v>
      </c>
      <c r="C1869" s="51">
        <v>6527</v>
      </c>
      <c r="D1869" s="51" t="s">
        <v>5543</v>
      </c>
      <c r="E1869" s="52">
        <v>3026.98</v>
      </c>
      <c r="F1869" s="52">
        <v>15094458.256199999</v>
      </c>
      <c r="G1869" s="52">
        <v>11668964.040621521</v>
      </c>
      <c r="H1869" s="53">
        <v>0.29355598351779877</v>
      </c>
      <c r="I1869" s="52">
        <v>3425494.2155784778</v>
      </c>
      <c r="J1869" s="52">
        <v>4986.6395735023025</v>
      </c>
      <c r="K1869" s="52">
        <v>3854.9855105159336</v>
      </c>
      <c r="L1869" s="52">
        <v>5916.23</v>
      </c>
      <c r="M1869" s="51" t="s">
        <v>6521</v>
      </c>
      <c r="N1869" s="54" t="s">
        <v>6522</v>
      </c>
    </row>
    <row r="1870" spans="1:14" s="51" customFormat="1" ht="16.5" customHeight="1" x14ac:dyDescent="0.25">
      <c r="A1870" s="51" t="s">
        <v>5544</v>
      </c>
      <c r="B1870" s="51" t="s">
        <v>5545</v>
      </c>
      <c r="C1870" s="51">
        <v>6528</v>
      </c>
      <c r="D1870" s="51" t="s">
        <v>5546</v>
      </c>
      <c r="E1870" s="52">
        <v>6923.8799999999992</v>
      </c>
      <c r="F1870" s="52">
        <v>59999869.504900008</v>
      </c>
      <c r="G1870" s="52">
        <v>45795380.522127502</v>
      </c>
      <c r="H1870" s="53">
        <v>0.31017296550050832</v>
      </c>
      <c r="I1870" s="52">
        <v>14204488.982772507</v>
      </c>
      <c r="J1870" s="52">
        <v>8665.6426028325186</v>
      </c>
      <c r="K1870" s="52">
        <v>6614.1210595977263</v>
      </c>
      <c r="L1870" s="52">
        <v>8940.01</v>
      </c>
      <c r="M1870" s="51" t="s">
        <v>6521</v>
      </c>
      <c r="N1870" s="54" t="s">
        <v>6522</v>
      </c>
    </row>
    <row r="1871" spans="1:14" s="51" customFormat="1" ht="16.5" customHeight="1" x14ac:dyDescent="0.25">
      <c r="A1871" s="51" t="s">
        <v>5547</v>
      </c>
      <c r="B1871" s="51" t="s">
        <v>5548</v>
      </c>
      <c r="C1871" s="51">
        <v>6529</v>
      </c>
      <c r="D1871" s="51" t="s">
        <v>5549</v>
      </c>
      <c r="E1871" s="52">
        <v>2429.1900000000005</v>
      </c>
      <c r="F1871" s="52">
        <v>35400273.754799999</v>
      </c>
      <c r="G1871" s="52">
        <v>32502016.068853613</v>
      </c>
      <c r="H1871" s="53">
        <v>8.917162799398648E-2</v>
      </c>
      <c r="I1871" s="52">
        <v>2898257.6859463863</v>
      </c>
      <c r="J1871" s="52">
        <v>14572.871514702429</v>
      </c>
      <c r="K1871" s="52">
        <v>13379.775179732176</v>
      </c>
      <c r="L1871" s="52">
        <v>14729</v>
      </c>
      <c r="M1871" s="51" t="s">
        <v>6524</v>
      </c>
      <c r="N1871" s="54" t="s">
        <v>6522</v>
      </c>
    </row>
    <row r="1872" spans="1:14" s="51" customFormat="1" ht="16.5" customHeight="1" x14ac:dyDescent="0.25">
      <c r="A1872" s="51" t="s">
        <v>5550</v>
      </c>
      <c r="B1872" s="51" t="s">
        <v>5551</v>
      </c>
      <c r="C1872" s="51">
        <v>6530</v>
      </c>
      <c r="D1872" s="51" t="s">
        <v>5552</v>
      </c>
      <c r="E1872" s="52">
        <v>6447.28</v>
      </c>
      <c r="F1872" s="52">
        <v>4121488.2128000003</v>
      </c>
      <c r="G1872" s="52">
        <v>4287550.7833950873</v>
      </c>
      <c r="H1872" s="53">
        <v>-3.8731336136756056E-2</v>
      </c>
      <c r="I1872" s="52">
        <v>-166062.57059508702</v>
      </c>
      <c r="J1872" s="52">
        <v>639.2600000000001</v>
      </c>
      <c r="K1872" s="52">
        <v>665.01699684131722</v>
      </c>
      <c r="L1872" s="52">
        <v>639.26</v>
      </c>
      <c r="M1872" s="51" t="s">
        <v>6524</v>
      </c>
      <c r="N1872" s="54" t="s">
        <v>6522</v>
      </c>
    </row>
    <row r="1873" spans="1:14" s="51" customFormat="1" ht="16.5" customHeight="1" x14ac:dyDescent="0.25">
      <c r="A1873" s="51" t="s">
        <v>5553</v>
      </c>
      <c r="B1873" s="51" t="s">
        <v>5554</v>
      </c>
      <c r="C1873" s="51">
        <v>6531</v>
      </c>
      <c r="D1873" s="51" t="s">
        <v>5555</v>
      </c>
      <c r="E1873" s="52">
        <v>2236.67</v>
      </c>
      <c r="F1873" s="52">
        <v>3842567.3881999999</v>
      </c>
      <c r="G1873" s="52">
        <v>3635543.6437968924</v>
      </c>
      <c r="H1873" s="53">
        <v>5.6944370550011003E-2</v>
      </c>
      <c r="I1873" s="52">
        <v>207023.74440310756</v>
      </c>
      <c r="J1873" s="52">
        <v>1717.9858397528467</v>
      </c>
      <c r="K1873" s="52">
        <v>1625.4269265456649</v>
      </c>
      <c r="L1873" s="52">
        <v>1901.2</v>
      </c>
      <c r="M1873" s="51" t="s">
        <v>6521</v>
      </c>
      <c r="N1873" s="54" t="s">
        <v>6522</v>
      </c>
    </row>
    <row r="1874" spans="1:14" s="51" customFormat="1" ht="16.5" customHeight="1" x14ac:dyDescent="0.25">
      <c r="A1874" s="51" t="s">
        <v>5556</v>
      </c>
      <c r="B1874" s="51" t="s">
        <v>5557</v>
      </c>
      <c r="C1874" s="51">
        <v>6532</v>
      </c>
      <c r="D1874" s="51" t="s">
        <v>5558</v>
      </c>
      <c r="E1874" s="52">
        <v>1702</v>
      </c>
      <c r="F1874" s="52">
        <v>6811430.2489000009</v>
      </c>
      <c r="G1874" s="52">
        <v>6381642.9607867943</v>
      </c>
      <c r="H1874" s="53">
        <v>6.7347435567002956E-2</v>
      </c>
      <c r="I1874" s="52">
        <v>429787.28811320662</v>
      </c>
      <c r="J1874" s="52">
        <v>4002.0154223854292</v>
      </c>
      <c r="K1874" s="52">
        <v>3749.496451696119</v>
      </c>
      <c r="L1874" s="52">
        <v>4390.51</v>
      </c>
      <c r="M1874" s="51" t="s">
        <v>6521</v>
      </c>
      <c r="N1874" s="54" t="s">
        <v>6522</v>
      </c>
    </row>
    <row r="1875" spans="1:14" s="51" customFormat="1" ht="16.5" customHeight="1" x14ac:dyDescent="0.25">
      <c r="A1875" s="51" t="s">
        <v>5559</v>
      </c>
      <c r="B1875" s="51" t="s">
        <v>5560</v>
      </c>
      <c r="C1875" s="51">
        <v>6533</v>
      </c>
      <c r="D1875" s="51" t="s">
        <v>5561</v>
      </c>
      <c r="E1875" s="52">
        <v>1373.6000000000001</v>
      </c>
      <c r="F1875" s="52">
        <v>9602181.8193999995</v>
      </c>
      <c r="G1875" s="52">
        <v>8187219.1709392164</v>
      </c>
      <c r="H1875" s="53">
        <v>0.17282579333935955</v>
      </c>
      <c r="I1875" s="52">
        <v>1414962.6484607831</v>
      </c>
      <c r="J1875" s="52">
        <v>6990.5225825567841</v>
      </c>
      <c r="K1875" s="52">
        <v>5960.4099963156787</v>
      </c>
      <c r="L1875" s="52">
        <v>6837.91</v>
      </c>
      <c r="M1875" s="51" t="s">
        <v>6521</v>
      </c>
      <c r="N1875" s="54" t="s">
        <v>6522</v>
      </c>
    </row>
    <row r="1876" spans="1:14" s="51" customFormat="1" ht="16.5" customHeight="1" x14ac:dyDescent="0.25">
      <c r="A1876" s="51" t="s">
        <v>5562</v>
      </c>
      <c r="B1876" s="51" t="s">
        <v>5563</v>
      </c>
      <c r="C1876" s="51">
        <v>6534</v>
      </c>
      <c r="D1876" s="51" t="s">
        <v>5564</v>
      </c>
      <c r="E1876" s="52">
        <v>375.09999999999997</v>
      </c>
      <c r="F1876" s="52">
        <v>5592806.2429</v>
      </c>
      <c r="G1876" s="52">
        <v>4402309.7538042879</v>
      </c>
      <c r="H1876" s="53">
        <v>0.27042542566818151</v>
      </c>
      <c r="I1876" s="52">
        <v>1190496.4890957121</v>
      </c>
      <c r="J1876" s="52">
        <v>14910.173934684086</v>
      </c>
      <c r="K1876" s="52">
        <v>11736.362980016764</v>
      </c>
      <c r="L1876" s="52">
        <v>15594.12</v>
      </c>
      <c r="M1876" s="51" t="s">
        <v>6525</v>
      </c>
      <c r="N1876" s="54" t="s">
        <v>6528</v>
      </c>
    </row>
    <row r="1877" spans="1:14" s="51" customFormat="1" ht="16.5" customHeight="1" x14ac:dyDescent="0.25">
      <c r="A1877" s="51" t="s">
        <v>5565</v>
      </c>
      <c r="B1877" s="51" t="s">
        <v>5566</v>
      </c>
      <c r="C1877" s="51">
        <v>6535</v>
      </c>
      <c r="D1877" s="51" t="s">
        <v>5567</v>
      </c>
      <c r="E1877" s="52">
        <v>2841.0899999999997</v>
      </c>
      <c r="F1877" s="52">
        <v>2088939.8334000001</v>
      </c>
      <c r="G1877" s="52">
        <v>1841757.588421789</v>
      </c>
      <c r="H1877" s="53">
        <v>0.13420997775826882</v>
      </c>
      <c r="I1877" s="52">
        <v>247182.24497821112</v>
      </c>
      <c r="J1877" s="52">
        <v>735.2600000000001</v>
      </c>
      <c r="K1877" s="52">
        <v>648.25739009386859</v>
      </c>
      <c r="L1877" s="52">
        <v>735.26</v>
      </c>
      <c r="M1877" s="51" t="s">
        <v>6524</v>
      </c>
      <c r="N1877" s="54" t="s">
        <v>6522</v>
      </c>
    </row>
    <row r="1878" spans="1:14" s="51" customFormat="1" ht="16.5" customHeight="1" x14ac:dyDescent="0.25">
      <c r="A1878" s="51" t="s">
        <v>5568</v>
      </c>
      <c r="B1878" s="51" t="s">
        <v>5569</v>
      </c>
      <c r="C1878" s="51">
        <v>6536</v>
      </c>
      <c r="D1878" s="51" t="s">
        <v>5570</v>
      </c>
      <c r="E1878" s="52">
        <v>1832.5900000000001</v>
      </c>
      <c r="F1878" s="52">
        <v>3583707.0433000005</v>
      </c>
      <c r="G1878" s="52">
        <v>2909906.58764413</v>
      </c>
      <c r="H1878" s="53">
        <v>0.23155398132604033</v>
      </c>
      <c r="I1878" s="52">
        <v>673800.45565587049</v>
      </c>
      <c r="J1878" s="52">
        <v>1955.5421798110872</v>
      </c>
      <c r="K1878" s="52">
        <v>1587.8655823965698</v>
      </c>
      <c r="L1878" s="52">
        <v>1924.75</v>
      </c>
      <c r="M1878" s="51" t="s">
        <v>6521</v>
      </c>
      <c r="N1878" s="54" t="s">
        <v>6522</v>
      </c>
    </row>
    <row r="1879" spans="1:14" s="51" customFormat="1" ht="16.5" customHeight="1" x14ac:dyDescent="0.25">
      <c r="A1879" s="51" t="s">
        <v>5571</v>
      </c>
      <c r="B1879" s="51" t="s">
        <v>5572</v>
      </c>
      <c r="C1879" s="51">
        <v>6537</v>
      </c>
      <c r="D1879" s="51" t="s">
        <v>5573</v>
      </c>
      <c r="E1879" s="52">
        <v>838.73</v>
      </c>
      <c r="F1879" s="52">
        <v>3464587.3268000004</v>
      </c>
      <c r="G1879" s="52">
        <v>3389822.9279159624</v>
      </c>
      <c r="H1879" s="53">
        <v>2.2055546992834296E-2</v>
      </c>
      <c r="I1879" s="52">
        <v>74764.398884037975</v>
      </c>
      <c r="J1879" s="52">
        <v>4130.754029067758</v>
      </c>
      <c r="K1879" s="52">
        <v>4041.6140210985209</v>
      </c>
      <c r="L1879" s="52">
        <v>4594.0200000000004</v>
      </c>
      <c r="M1879" s="51" t="s">
        <v>6521</v>
      </c>
      <c r="N1879" s="54" t="s">
        <v>6528</v>
      </c>
    </row>
    <row r="1880" spans="1:14" s="51" customFormat="1" ht="16.5" customHeight="1" x14ac:dyDescent="0.25">
      <c r="A1880" s="51" t="s">
        <v>5574</v>
      </c>
      <c r="B1880" s="51" t="s">
        <v>5575</v>
      </c>
      <c r="C1880" s="51">
        <v>6538</v>
      </c>
      <c r="D1880" s="51" t="s">
        <v>5576</v>
      </c>
      <c r="E1880" s="52">
        <v>1103.3800000000001</v>
      </c>
      <c r="F1880" s="52">
        <v>8040778.0043000001</v>
      </c>
      <c r="G1880" s="52">
        <v>7273080.2453536168</v>
      </c>
      <c r="H1880" s="53">
        <v>0.10555331895819853</v>
      </c>
      <c r="I1880" s="52">
        <v>767697.75894638337</v>
      </c>
      <c r="J1880" s="52">
        <v>7287.4059746415551</v>
      </c>
      <c r="K1880" s="52">
        <v>6591.6368298805637</v>
      </c>
      <c r="L1880" s="52">
        <v>7429.31</v>
      </c>
      <c r="M1880" s="51" t="s">
        <v>6521</v>
      </c>
      <c r="N1880" s="54" t="s">
        <v>6522</v>
      </c>
    </row>
    <row r="1881" spans="1:14" s="51" customFormat="1" ht="16.5" customHeight="1" x14ac:dyDescent="0.25">
      <c r="A1881" s="51" t="s">
        <v>5577</v>
      </c>
      <c r="B1881" s="51" t="s">
        <v>5578</v>
      </c>
      <c r="C1881" s="51">
        <v>6539</v>
      </c>
      <c r="D1881" s="51" t="s">
        <v>5579</v>
      </c>
      <c r="E1881" s="52">
        <v>278.39999999999998</v>
      </c>
      <c r="F1881" s="52">
        <v>3969779.3180000004</v>
      </c>
      <c r="G1881" s="52">
        <v>3568783.5604877309</v>
      </c>
      <c r="H1881" s="53">
        <v>0.11236202776541226</v>
      </c>
      <c r="I1881" s="52">
        <v>400995.75751226954</v>
      </c>
      <c r="J1881" s="52">
        <v>14259.26479166667</v>
      </c>
      <c r="K1881" s="52">
        <v>12818.906467269149</v>
      </c>
      <c r="L1881" s="52">
        <v>13829.79</v>
      </c>
      <c r="M1881" s="51" t="s">
        <v>6524</v>
      </c>
      <c r="N1881" s="54" t="s">
        <v>6527</v>
      </c>
    </row>
    <row r="1882" spans="1:14" s="51" customFormat="1" ht="16.5" customHeight="1" x14ac:dyDescent="0.25">
      <c r="A1882" s="51" t="s">
        <v>5580</v>
      </c>
      <c r="B1882" s="51" t="s">
        <v>5581</v>
      </c>
      <c r="C1882" s="51">
        <v>6540</v>
      </c>
      <c r="D1882" s="51" t="s">
        <v>5582</v>
      </c>
      <c r="E1882" s="52">
        <v>956.1400000000001</v>
      </c>
      <c r="F1882" s="52">
        <v>675962.29579999996</v>
      </c>
      <c r="G1882" s="52">
        <v>597381.02909441991</v>
      </c>
      <c r="H1882" s="53">
        <v>0.13154295646901071</v>
      </c>
      <c r="I1882" s="52">
        <v>78581.266705580056</v>
      </c>
      <c r="J1882" s="52">
        <v>706.96999999999991</v>
      </c>
      <c r="K1882" s="52">
        <v>624.7840578727172</v>
      </c>
      <c r="L1882" s="52">
        <v>706.97</v>
      </c>
      <c r="M1882" s="51" t="s">
        <v>6524</v>
      </c>
      <c r="N1882" s="54" t="s">
        <v>6526</v>
      </c>
    </row>
    <row r="1883" spans="1:14" s="51" customFormat="1" ht="16.5" customHeight="1" x14ac:dyDescent="0.25">
      <c r="A1883" s="51" t="s">
        <v>5583</v>
      </c>
      <c r="B1883" s="51" t="s">
        <v>5584</v>
      </c>
      <c r="C1883" s="51">
        <v>6702</v>
      </c>
      <c r="D1883" s="51" t="s">
        <v>5585</v>
      </c>
      <c r="E1883" s="52">
        <v>596.64</v>
      </c>
      <c r="F1883" s="52">
        <v>1434689.0003999998</v>
      </c>
      <c r="G1883" s="52">
        <v>1753413.9189348619</v>
      </c>
      <c r="H1883" s="53">
        <v>-0.18177391835036671</v>
      </c>
      <c r="I1883" s="52">
        <v>-318724.91853486211</v>
      </c>
      <c r="J1883" s="52">
        <v>2404.6141733708764</v>
      </c>
      <c r="K1883" s="52">
        <v>2938.8138893383984</v>
      </c>
      <c r="L1883" s="52">
        <v>2325.31</v>
      </c>
      <c r="M1883" s="51" t="s">
        <v>6521</v>
      </c>
      <c r="N1883" s="54" t="s">
        <v>6527</v>
      </c>
    </row>
    <row r="1884" spans="1:14" s="51" customFormat="1" ht="16.5" customHeight="1" x14ac:dyDescent="0.25">
      <c r="A1884" s="51" t="s">
        <v>5586</v>
      </c>
      <c r="B1884" s="51" t="s">
        <v>5587</v>
      </c>
      <c r="C1884" s="51">
        <v>6703</v>
      </c>
      <c r="D1884" s="51" t="s">
        <v>5588</v>
      </c>
      <c r="E1884" s="52">
        <v>334.37</v>
      </c>
      <c r="F1884" s="52">
        <v>2317857.5699</v>
      </c>
      <c r="G1884" s="52">
        <v>2779743.8037578491</v>
      </c>
      <c r="H1884" s="53">
        <v>-0.16616144021382095</v>
      </c>
      <c r="I1884" s="52">
        <v>-461886.23385784915</v>
      </c>
      <c r="J1884" s="52">
        <v>6932.0141457068512</v>
      </c>
      <c r="K1884" s="52">
        <v>8313.3768093963245</v>
      </c>
      <c r="L1884" s="52">
        <v>7631.57</v>
      </c>
      <c r="M1884" s="51" t="s">
        <v>6521</v>
      </c>
      <c r="N1884" s="54" t="s">
        <v>6526</v>
      </c>
    </row>
    <row r="1885" spans="1:14" s="51" customFormat="1" ht="16.5" customHeight="1" x14ac:dyDescent="0.25">
      <c r="A1885" s="51" t="s">
        <v>5589</v>
      </c>
      <c r="B1885" s="51" t="s">
        <v>5590</v>
      </c>
      <c r="C1885" s="51">
        <v>6704</v>
      </c>
      <c r="D1885" s="51" t="s">
        <v>5591</v>
      </c>
      <c r="E1885" s="52">
        <v>708.85000000000014</v>
      </c>
      <c r="F1885" s="52">
        <v>9398709.5555000007</v>
      </c>
      <c r="G1885" s="52">
        <v>9573048.7590828221</v>
      </c>
      <c r="H1885" s="53">
        <v>-1.8211460943140967E-2</v>
      </c>
      <c r="I1885" s="52">
        <v>-174339.20358282141</v>
      </c>
      <c r="J1885" s="52">
        <v>13259.095091345134</v>
      </c>
      <c r="K1885" s="52">
        <v>13505.041629516569</v>
      </c>
      <c r="L1885" s="52">
        <v>14363.49</v>
      </c>
      <c r="M1885" s="51" t="s">
        <v>6524</v>
      </c>
      <c r="N1885" s="54" t="s">
        <v>6522</v>
      </c>
    </row>
    <row r="1886" spans="1:14" s="51" customFormat="1" ht="16.5" customHeight="1" x14ac:dyDescent="0.25">
      <c r="A1886" s="51" t="s">
        <v>5592</v>
      </c>
      <c r="B1886" s="51" t="s">
        <v>5593</v>
      </c>
      <c r="C1886" s="51">
        <v>6705</v>
      </c>
      <c r="D1886" s="51" t="s">
        <v>5594</v>
      </c>
      <c r="E1886" s="52">
        <v>949.52</v>
      </c>
      <c r="F1886" s="52">
        <v>21624689.261800002</v>
      </c>
      <c r="G1886" s="52">
        <v>21261346.773993727</v>
      </c>
      <c r="H1886" s="53">
        <v>1.7089344888100211E-2</v>
      </c>
      <c r="I1886" s="52">
        <v>363342.48780627549</v>
      </c>
      <c r="J1886" s="52">
        <v>22774.337835748593</v>
      </c>
      <c r="K1886" s="52">
        <v>22391.678715554939</v>
      </c>
      <c r="L1886" s="52">
        <v>23135.05</v>
      </c>
      <c r="M1886" s="51" t="s">
        <v>6521</v>
      </c>
      <c r="N1886" s="54" t="s">
        <v>6522</v>
      </c>
    </row>
    <row r="1887" spans="1:14" s="51" customFormat="1" ht="16.5" customHeight="1" x14ac:dyDescent="0.25">
      <c r="A1887" s="51" t="s">
        <v>5595</v>
      </c>
      <c r="B1887" s="51" t="s">
        <v>5596</v>
      </c>
      <c r="C1887" s="51">
        <v>6706</v>
      </c>
      <c r="D1887" s="51" t="s">
        <v>5597</v>
      </c>
      <c r="E1887" s="52">
        <v>223.41000000000003</v>
      </c>
      <c r="F1887" s="52">
        <v>519497.50709999999</v>
      </c>
      <c r="G1887" s="52">
        <v>241563.8941056912</v>
      </c>
      <c r="H1887" s="53">
        <v>1.1505594162706485</v>
      </c>
      <c r="I1887" s="52">
        <v>277933.61299430882</v>
      </c>
      <c r="J1887" s="52">
        <v>2325.3099999999995</v>
      </c>
      <c r="K1887" s="52">
        <v>1081.2581984051349</v>
      </c>
      <c r="L1887" s="52">
        <v>2325.31</v>
      </c>
      <c r="M1887" s="51" t="s">
        <v>6525</v>
      </c>
      <c r="N1887" s="54" t="s">
        <v>6526</v>
      </c>
    </row>
    <row r="1888" spans="1:14" s="51" customFormat="1" ht="16.5" customHeight="1" x14ac:dyDescent="0.25">
      <c r="A1888" s="51" t="s">
        <v>5598</v>
      </c>
      <c r="B1888" s="51" t="s">
        <v>5599</v>
      </c>
      <c r="C1888" s="51">
        <v>6763</v>
      </c>
      <c r="D1888" s="51" t="s">
        <v>5600</v>
      </c>
      <c r="E1888" s="52">
        <v>22167.129999999997</v>
      </c>
      <c r="F1888" s="52">
        <v>22045292.0306</v>
      </c>
      <c r="G1888" s="52">
        <v>24229531.577879746</v>
      </c>
      <c r="H1888" s="53">
        <v>-9.014782395850518E-2</v>
      </c>
      <c r="I1888" s="52">
        <v>-2184239.5472797453</v>
      </c>
      <c r="J1888" s="52">
        <v>994.503665138428</v>
      </c>
      <c r="K1888" s="52">
        <v>1093.0387279670281</v>
      </c>
      <c r="L1888" s="52">
        <v>981.65</v>
      </c>
      <c r="M1888" s="51" t="s">
        <v>6521</v>
      </c>
      <c r="N1888" s="54" t="s">
        <v>6522</v>
      </c>
    </row>
    <row r="1889" spans="1:14" s="51" customFormat="1" ht="16.5" customHeight="1" x14ac:dyDescent="0.25">
      <c r="A1889" s="51" t="s">
        <v>5601</v>
      </c>
      <c r="B1889" s="51" t="s">
        <v>5602</v>
      </c>
      <c r="C1889" s="51">
        <v>6764</v>
      </c>
      <c r="D1889" s="51" t="s">
        <v>5603</v>
      </c>
      <c r="E1889" s="52">
        <v>1528.8799999999999</v>
      </c>
      <c r="F1889" s="52">
        <v>3835917.1063999999</v>
      </c>
      <c r="G1889" s="52">
        <v>4103546.0800587125</v>
      </c>
      <c r="H1889" s="53">
        <v>-6.5218951715751983E-2</v>
      </c>
      <c r="I1889" s="52">
        <v>-267628.97365871258</v>
      </c>
      <c r="J1889" s="52">
        <v>2508.9719967557953</v>
      </c>
      <c r="K1889" s="52">
        <v>2684.0210350444199</v>
      </c>
      <c r="L1889" s="52">
        <v>2489.17</v>
      </c>
      <c r="M1889" s="51" t="s">
        <v>6521</v>
      </c>
      <c r="N1889" s="54" t="s">
        <v>6526</v>
      </c>
    </row>
    <row r="1890" spans="1:14" s="51" customFormat="1" ht="16.5" customHeight="1" x14ac:dyDescent="0.25">
      <c r="A1890" s="51" t="s">
        <v>5604</v>
      </c>
      <c r="B1890" s="51" t="s">
        <v>5605</v>
      </c>
      <c r="C1890" s="51">
        <v>6765</v>
      </c>
      <c r="D1890" s="51" t="s">
        <v>5606</v>
      </c>
      <c r="E1890" s="52">
        <v>204.91</v>
      </c>
      <c r="F1890" s="52">
        <v>925268.15540000005</v>
      </c>
      <c r="G1890" s="52">
        <v>824687.44857408712</v>
      </c>
      <c r="H1890" s="53">
        <v>0.121962213684494</v>
      </c>
      <c r="I1890" s="52">
        <v>100580.70682591293</v>
      </c>
      <c r="J1890" s="52">
        <v>4515.4856053877311</v>
      </c>
      <c r="K1890" s="52">
        <v>4024.6325146361191</v>
      </c>
      <c r="L1890" s="52">
        <v>4468.5</v>
      </c>
      <c r="M1890" s="51" t="s">
        <v>6524</v>
      </c>
      <c r="N1890" s="54" t="s">
        <v>6522</v>
      </c>
    </row>
    <row r="1891" spans="1:14" s="51" customFormat="1" ht="16.5" customHeight="1" x14ac:dyDescent="0.25">
      <c r="A1891" s="51" t="s">
        <v>5607</v>
      </c>
      <c r="B1891" s="51" t="s">
        <v>5608</v>
      </c>
      <c r="C1891" s="51">
        <v>6766</v>
      </c>
      <c r="D1891" s="51" t="s">
        <v>5609</v>
      </c>
      <c r="E1891" s="52">
        <v>93.08</v>
      </c>
      <c r="F1891" s="52">
        <v>633502.48</v>
      </c>
      <c r="G1891" s="52">
        <v>585162.82327906438</v>
      </c>
      <c r="H1891" s="53">
        <v>8.2608899263380664E-2</v>
      </c>
      <c r="I1891" s="52">
        <v>48339.6567209356</v>
      </c>
      <c r="J1891" s="52">
        <v>6806</v>
      </c>
      <c r="K1891" s="52">
        <v>6286.6654843045162</v>
      </c>
      <c r="L1891" s="52">
        <v>6806</v>
      </c>
      <c r="M1891" s="51" t="s">
        <v>6525</v>
      </c>
      <c r="N1891" s="54" t="s">
        <v>6528</v>
      </c>
    </row>
    <row r="1892" spans="1:14" s="51" customFormat="1" ht="16.5" customHeight="1" x14ac:dyDescent="0.25">
      <c r="A1892" s="51" t="s">
        <v>5610</v>
      </c>
      <c r="B1892" s="51" t="s">
        <v>5611</v>
      </c>
      <c r="C1892" s="51">
        <v>6767</v>
      </c>
      <c r="D1892" s="51" t="s">
        <v>5612</v>
      </c>
      <c r="E1892" s="52">
        <v>1154.3800000000001</v>
      </c>
      <c r="F1892" s="52">
        <v>2041081.4837999998</v>
      </c>
      <c r="G1892" s="52">
        <v>2217652.4785637022</v>
      </c>
      <c r="H1892" s="53">
        <v>-7.962067838422604E-2</v>
      </c>
      <c r="I1892" s="52">
        <v>-176570.99476370239</v>
      </c>
      <c r="J1892" s="52">
        <v>1768.1192361267517</v>
      </c>
      <c r="K1892" s="52">
        <v>1921.0766632856617</v>
      </c>
      <c r="L1892" s="52">
        <v>1760.56</v>
      </c>
      <c r="M1892" s="51" t="s">
        <v>6521</v>
      </c>
      <c r="N1892" s="54" t="s">
        <v>6527</v>
      </c>
    </row>
    <row r="1893" spans="1:14" s="51" customFormat="1" ht="16.5" customHeight="1" x14ac:dyDescent="0.25">
      <c r="A1893" s="51" t="s">
        <v>5613</v>
      </c>
      <c r="B1893" s="51" t="s">
        <v>5614</v>
      </c>
      <c r="C1893" s="51">
        <v>6768</v>
      </c>
      <c r="D1893" s="51" t="s">
        <v>5615</v>
      </c>
      <c r="E1893" s="52">
        <v>734.71999999999991</v>
      </c>
      <c r="F1893" s="52">
        <v>2233888.7451999998</v>
      </c>
      <c r="G1893" s="52">
        <v>2226193.6309618559</v>
      </c>
      <c r="H1893" s="53">
        <v>3.456623957197813E-3</v>
      </c>
      <c r="I1893" s="52">
        <v>7695.1142381438985</v>
      </c>
      <c r="J1893" s="52">
        <v>3040.4626867378051</v>
      </c>
      <c r="K1893" s="52">
        <v>3029.9891536392861</v>
      </c>
      <c r="L1893" s="52">
        <v>3033.41</v>
      </c>
      <c r="M1893" s="51" t="s">
        <v>6521</v>
      </c>
      <c r="N1893" s="54" t="s">
        <v>6522</v>
      </c>
    </row>
    <row r="1894" spans="1:14" s="51" customFormat="1" ht="16.5" customHeight="1" x14ac:dyDescent="0.25">
      <c r="A1894" s="51" t="s">
        <v>5616</v>
      </c>
      <c r="B1894" s="51" t="s">
        <v>5617</v>
      </c>
      <c r="C1894" s="51">
        <v>6769</v>
      </c>
      <c r="D1894" s="51" t="s">
        <v>5618</v>
      </c>
      <c r="E1894" s="52">
        <v>596.15000000000009</v>
      </c>
      <c r="F1894" s="52">
        <v>3390213.2694999995</v>
      </c>
      <c r="G1894" s="52">
        <v>3064380.8124347078</v>
      </c>
      <c r="H1894" s="53">
        <v>0.10632897051930423</v>
      </c>
      <c r="I1894" s="52">
        <v>325832.4570652917</v>
      </c>
      <c r="J1894" s="52">
        <v>5686.8460446196414</v>
      </c>
      <c r="K1894" s="52">
        <v>5140.2848485024024</v>
      </c>
      <c r="L1894" s="52">
        <v>5599.57</v>
      </c>
      <c r="M1894" s="51" t="s">
        <v>6524</v>
      </c>
      <c r="N1894" s="54" t="s">
        <v>6528</v>
      </c>
    </row>
    <row r="1895" spans="1:14" s="51" customFormat="1" ht="16.5" customHeight="1" x14ac:dyDescent="0.25">
      <c r="A1895" s="51" t="s">
        <v>5619</v>
      </c>
      <c r="B1895" s="51" t="s">
        <v>5620</v>
      </c>
      <c r="C1895" s="51">
        <v>6770</v>
      </c>
      <c r="D1895" s="51" t="s">
        <v>5621</v>
      </c>
      <c r="E1895" s="52">
        <v>150.71</v>
      </c>
      <c r="F1895" s="52">
        <v>1492034.9545000002</v>
      </c>
      <c r="G1895" s="52">
        <v>1793443.6531595106</v>
      </c>
      <c r="H1895" s="53">
        <v>-0.16806142647889633</v>
      </c>
      <c r="I1895" s="52">
        <v>-301408.69865951035</v>
      </c>
      <c r="J1895" s="52">
        <v>9900.0395096543034</v>
      </c>
      <c r="K1895" s="52">
        <v>11899.964522324401</v>
      </c>
      <c r="L1895" s="52">
        <v>9440.35</v>
      </c>
      <c r="M1895" s="51" t="s">
        <v>6523</v>
      </c>
      <c r="N1895" s="54" t="s">
        <v>6531</v>
      </c>
    </row>
    <row r="1896" spans="1:14" s="51" customFormat="1" ht="16.5" customHeight="1" x14ac:dyDescent="0.25">
      <c r="A1896" s="51" t="s">
        <v>5622</v>
      </c>
      <c r="B1896" s="51" t="s">
        <v>5623</v>
      </c>
      <c r="C1896" s="51">
        <v>6771</v>
      </c>
      <c r="D1896" s="51" t="s">
        <v>5624</v>
      </c>
      <c r="E1896" s="52">
        <v>506.37</v>
      </c>
      <c r="F1896" s="52">
        <v>279875.76270000002</v>
      </c>
      <c r="G1896" s="52">
        <v>298524.89868343744</v>
      </c>
      <c r="H1896" s="53">
        <v>-6.2470956579113945E-2</v>
      </c>
      <c r="I1896" s="52">
        <v>-18649.135983437416</v>
      </c>
      <c r="J1896" s="52">
        <v>552.71</v>
      </c>
      <c r="K1896" s="52">
        <v>589.53906961991709</v>
      </c>
      <c r="L1896" s="52">
        <v>552.71</v>
      </c>
      <c r="M1896" s="51" t="s">
        <v>6524</v>
      </c>
      <c r="N1896" s="54" t="s">
        <v>6522</v>
      </c>
    </row>
    <row r="1897" spans="1:14" s="51" customFormat="1" ht="16.5" customHeight="1" x14ac:dyDescent="0.25">
      <c r="A1897" s="51" t="s">
        <v>5625</v>
      </c>
      <c r="B1897" s="51" t="s">
        <v>5626</v>
      </c>
      <c r="C1897" s="51">
        <v>6772</v>
      </c>
      <c r="D1897" s="51" t="s">
        <v>5627</v>
      </c>
      <c r="E1897" s="52">
        <v>5566.34</v>
      </c>
      <c r="F1897" s="52">
        <v>9162306.117899999</v>
      </c>
      <c r="G1897" s="52">
        <v>9802939.1899319496</v>
      </c>
      <c r="H1897" s="53">
        <v>-6.5351121701326953E-2</v>
      </c>
      <c r="I1897" s="52">
        <v>-640633.07203195058</v>
      </c>
      <c r="J1897" s="52">
        <v>1646.0198474940444</v>
      </c>
      <c r="K1897" s="52">
        <v>1761.110386705079</v>
      </c>
      <c r="L1897" s="52">
        <v>1627.74</v>
      </c>
      <c r="M1897" s="51" t="s">
        <v>6521</v>
      </c>
      <c r="N1897" s="54" t="s">
        <v>6522</v>
      </c>
    </row>
    <row r="1898" spans="1:14" s="51" customFormat="1" ht="16.5" customHeight="1" x14ac:dyDescent="0.25">
      <c r="A1898" s="51" t="s">
        <v>5628</v>
      </c>
      <c r="B1898" s="51" t="s">
        <v>5629</v>
      </c>
      <c r="C1898" s="51">
        <v>6773</v>
      </c>
      <c r="D1898" s="51" t="s">
        <v>5630</v>
      </c>
      <c r="E1898" s="52">
        <v>4681.0199999999995</v>
      </c>
      <c r="F1898" s="52">
        <v>13346005.834800001</v>
      </c>
      <c r="G1898" s="52">
        <v>13465532.05979991</v>
      </c>
      <c r="H1898" s="53">
        <v>-8.8764576452751154E-3</v>
      </c>
      <c r="I1898" s="52">
        <v>-119526.22499990836</v>
      </c>
      <c r="J1898" s="52">
        <v>2851.089257213172</v>
      </c>
      <c r="K1898" s="52">
        <v>2876.6234837278867</v>
      </c>
      <c r="L1898" s="52">
        <v>2827.98</v>
      </c>
      <c r="M1898" s="51" t="s">
        <v>6521</v>
      </c>
      <c r="N1898" s="54" t="s">
        <v>6522</v>
      </c>
    </row>
    <row r="1899" spans="1:14" s="51" customFormat="1" ht="16.5" customHeight="1" x14ac:dyDescent="0.25">
      <c r="A1899" s="51" t="s">
        <v>5631</v>
      </c>
      <c r="B1899" s="51" t="s">
        <v>5632</v>
      </c>
      <c r="C1899" s="51">
        <v>6774</v>
      </c>
      <c r="D1899" s="51" t="s">
        <v>5633</v>
      </c>
      <c r="E1899" s="52">
        <v>5690.5099999999993</v>
      </c>
      <c r="F1899" s="52">
        <v>26273147.503400002</v>
      </c>
      <c r="G1899" s="52">
        <v>24615458.885842998</v>
      </c>
      <c r="H1899" s="53">
        <v>6.7343396897239449E-2</v>
      </c>
      <c r="I1899" s="52">
        <v>1657688.6175570041</v>
      </c>
      <c r="J1899" s="52">
        <v>4617.0110417871165</v>
      </c>
      <c r="K1899" s="52">
        <v>4325.703475759291</v>
      </c>
      <c r="L1899" s="52">
        <v>4521.93</v>
      </c>
      <c r="M1899" s="51" t="s">
        <v>6521</v>
      </c>
      <c r="N1899" s="54" t="s">
        <v>6522</v>
      </c>
    </row>
    <row r="1900" spans="1:14" s="51" customFormat="1" ht="16.5" customHeight="1" x14ac:dyDescent="0.25">
      <c r="A1900" s="51" t="s">
        <v>5634</v>
      </c>
      <c r="B1900" s="51" t="s">
        <v>5635</v>
      </c>
      <c r="C1900" s="51">
        <v>6775</v>
      </c>
      <c r="D1900" s="51" t="s">
        <v>5636</v>
      </c>
      <c r="E1900" s="52">
        <v>523.69000000000005</v>
      </c>
      <c r="F1900" s="52">
        <v>3805589.6652000002</v>
      </c>
      <c r="G1900" s="52">
        <v>3370463.4270510729</v>
      </c>
      <c r="H1900" s="53">
        <v>0.12909982486581462</v>
      </c>
      <c r="I1900" s="52">
        <v>435126.23814892722</v>
      </c>
      <c r="J1900" s="52">
        <v>7266.8748022685168</v>
      </c>
      <c r="K1900" s="52">
        <v>6435.9896638298851</v>
      </c>
      <c r="L1900" s="52">
        <v>7080.38</v>
      </c>
      <c r="M1900" s="51" t="s">
        <v>6524</v>
      </c>
      <c r="N1900" s="54" t="s">
        <v>6522</v>
      </c>
    </row>
    <row r="1901" spans="1:14" s="51" customFormat="1" ht="16.5" customHeight="1" x14ac:dyDescent="0.25">
      <c r="A1901" s="51" t="s">
        <v>5637</v>
      </c>
      <c r="B1901" s="51" t="s">
        <v>5638</v>
      </c>
      <c r="C1901" s="51">
        <v>6776</v>
      </c>
      <c r="D1901" s="51" t="s">
        <v>5639</v>
      </c>
      <c r="E1901" s="52">
        <v>7270.8700000000008</v>
      </c>
      <c r="F1901" s="52">
        <v>4293521.4437000006</v>
      </c>
      <c r="G1901" s="52">
        <v>4603963.397894199</v>
      </c>
      <c r="H1901" s="53">
        <v>-6.742928372023782E-2</v>
      </c>
      <c r="I1901" s="52">
        <v>-310441.95419419836</v>
      </c>
      <c r="J1901" s="52">
        <v>590.51</v>
      </c>
      <c r="K1901" s="52">
        <v>633.20667236440738</v>
      </c>
      <c r="L1901" s="52">
        <v>590.51</v>
      </c>
      <c r="M1901" s="51" t="s">
        <v>6521</v>
      </c>
      <c r="N1901" s="54" t="s">
        <v>6522</v>
      </c>
    </row>
    <row r="1902" spans="1:14" s="51" customFormat="1" ht="16.5" customHeight="1" x14ac:dyDescent="0.25">
      <c r="A1902" s="51" t="s">
        <v>5640</v>
      </c>
      <c r="B1902" s="51" t="s">
        <v>5641</v>
      </c>
      <c r="C1902" s="51">
        <v>6777</v>
      </c>
      <c r="D1902" s="51" t="s">
        <v>5642</v>
      </c>
      <c r="E1902" s="52">
        <v>626.73</v>
      </c>
      <c r="F1902" s="52">
        <v>1510635.6882000002</v>
      </c>
      <c r="G1902" s="52">
        <v>1454808.8053123399</v>
      </c>
      <c r="H1902" s="53">
        <v>3.8374034226218878E-2</v>
      </c>
      <c r="I1902" s="52">
        <v>55826.882887660293</v>
      </c>
      <c r="J1902" s="52">
        <v>2410.3452654253028</v>
      </c>
      <c r="K1902" s="52">
        <v>2321.2688164159044</v>
      </c>
      <c r="L1902" s="52">
        <v>2367.0700000000002</v>
      </c>
      <c r="M1902" s="51" t="s">
        <v>6521</v>
      </c>
      <c r="N1902" s="54" t="s">
        <v>6522</v>
      </c>
    </row>
    <row r="1903" spans="1:14" s="51" customFormat="1" ht="16.5" customHeight="1" x14ac:dyDescent="0.25">
      <c r="A1903" s="51" t="s">
        <v>5643</v>
      </c>
      <c r="B1903" s="51" t="s">
        <v>5644</v>
      </c>
      <c r="C1903" s="51">
        <v>6778</v>
      </c>
      <c r="D1903" s="51" t="s">
        <v>5645</v>
      </c>
      <c r="E1903" s="52">
        <v>399.89</v>
      </c>
      <c r="F1903" s="52">
        <v>2382074.0131999999</v>
      </c>
      <c r="G1903" s="52">
        <v>1984709.7455453374</v>
      </c>
      <c r="H1903" s="53">
        <v>0.200212786049216</v>
      </c>
      <c r="I1903" s="52">
        <v>397364.26765466249</v>
      </c>
      <c r="J1903" s="52">
        <v>5956.8231593688261</v>
      </c>
      <c r="K1903" s="52">
        <v>4963.1392271508103</v>
      </c>
      <c r="L1903" s="52">
        <v>5872.76</v>
      </c>
      <c r="M1903" s="51" t="s">
        <v>6524</v>
      </c>
      <c r="N1903" s="54" t="s">
        <v>6527</v>
      </c>
    </row>
    <row r="1904" spans="1:14" s="51" customFormat="1" ht="16.5" customHeight="1" x14ac:dyDescent="0.25">
      <c r="A1904" s="51" t="s">
        <v>5646</v>
      </c>
      <c r="B1904" s="51" t="s">
        <v>5647</v>
      </c>
      <c r="C1904" s="51">
        <v>6779</v>
      </c>
      <c r="D1904" s="51" t="s">
        <v>5648</v>
      </c>
      <c r="E1904" s="52">
        <v>236.24</v>
      </c>
      <c r="F1904" s="52">
        <v>1862270.4057</v>
      </c>
      <c r="G1904" s="52">
        <v>1532515.8725952134</v>
      </c>
      <c r="H1904" s="53">
        <v>0.21517201811839604</v>
      </c>
      <c r="I1904" s="52">
        <v>329754.53310478665</v>
      </c>
      <c r="J1904" s="52">
        <v>7882.9597261259732</v>
      </c>
      <c r="K1904" s="52">
        <v>6487.1142592076421</v>
      </c>
      <c r="L1904" s="52">
        <v>7297.77</v>
      </c>
      <c r="M1904" s="51" t="s">
        <v>6525</v>
      </c>
      <c r="N1904" s="54" t="s">
        <v>6522</v>
      </c>
    </row>
    <row r="1905" spans="1:14" s="51" customFormat="1" ht="16.5" customHeight="1" x14ac:dyDescent="0.25">
      <c r="A1905" s="51" t="s">
        <v>5649</v>
      </c>
      <c r="B1905" s="51" t="s">
        <v>5650</v>
      </c>
      <c r="C1905" s="51">
        <v>6780</v>
      </c>
      <c r="D1905" s="51" t="s">
        <v>5651</v>
      </c>
      <c r="E1905" s="52">
        <v>232.62</v>
      </c>
      <c r="F1905" s="52">
        <v>2865144.7768000006</v>
      </c>
      <c r="G1905" s="52">
        <v>2744403.2495008791</v>
      </c>
      <c r="H1905" s="53">
        <v>4.3995548876091917E-2</v>
      </c>
      <c r="I1905" s="52">
        <v>120741.52729912149</v>
      </c>
      <c r="J1905" s="52">
        <v>12316.846259135073</v>
      </c>
      <c r="K1905" s="52">
        <v>11797.795759181838</v>
      </c>
      <c r="L1905" s="52">
        <v>11089.39</v>
      </c>
      <c r="M1905" s="51" t="s">
        <v>6524</v>
      </c>
      <c r="N1905" s="54" t="s">
        <v>6530</v>
      </c>
    </row>
    <row r="1906" spans="1:14" s="51" customFormat="1" ht="16.5" customHeight="1" x14ac:dyDescent="0.25">
      <c r="A1906" s="51" t="s">
        <v>5652</v>
      </c>
      <c r="B1906" s="51" t="s">
        <v>5653</v>
      </c>
      <c r="C1906" s="51">
        <v>6781</v>
      </c>
      <c r="D1906" s="51" t="s">
        <v>5654</v>
      </c>
      <c r="E1906" s="52">
        <v>2717.1900000000005</v>
      </c>
      <c r="F1906" s="52">
        <v>7300379.2275</v>
      </c>
      <c r="G1906" s="52">
        <v>6972733.4174984898</v>
      </c>
      <c r="H1906" s="53">
        <v>4.6989579320394492E-2</v>
      </c>
      <c r="I1906" s="52">
        <v>327645.8100015102</v>
      </c>
      <c r="J1906" s="52">
        <v>2686.7385893146961</v>
      </c>
      <c r="K1906" s="52">
        <v>2566.155998475811</v>
      </c>
      <c r="L1906" s="52">
        <v>2669.07</v>
      </c>
      <c r="M1906" s="51" t="s">
        <v>6521</v>
      </c>
      <c r="N1906" s="54" t="s">
        <v>6522</v>
      </c>
    </row>
    <row r="1907" spans="1:14" s="51" customFormat="1" ht="16.5" customHeight="1" x14ac:dyDescent="0.25">
      <c r="A1907" s="51" t="s">
        <v>5655</v>
      </c>
      <c r="B1907" s="51" t="s">
        <v>5656</v>
      </c>
      <c r="C1907" s="51">
        <v>6782</v>
      </c>
      <c r="D1907" s="51" t="s">
        <v>5657</v>
      </c>
      <c r="E1907" s="52">
        <v>5834.34</v>
      </c>
      <c r="F1907" s="52">
        <v>27948491.2326</v>
      </c>
      <c r="G1907" s="52">
        <v>25833771.963113066</v>
      </c>
      <c r="H1907" s="53">
        <v>8.1858710857495076E-2</v>
      </c>
      <c r="I1907" s="52">
        <v>2114719.2694869339</v>
      </c>
      <c r="J1907" s="52">
        <v>4790.3432492107077</v>
      </c>
      <c r="K1907" s="52">
        <v>4427.8824962400313</v>
      </c>
      <c r="L1907" s="52">
        <v>4760.91</v>
      </c>
      <c r="M1907" s="51" t="s">
        <v>6521</v>
      </c>
      <c r="N1907" s="54" t="s">
        <v>6522</v>
      </c>
    </row>
    <row r="1908" spans="1:14" s="51" customFormat="1" ht="16.5" customHeight="1" x14ac:dyDescent="0.25">
      <c r="A1908" s="51" t="s">
        <v>5658</v>
      </c>
      <c r="B1908" s="51" t="s">
        <v>5659</v>
      </c>
      <c r="C1908" s="51">
        <v>6783</v>
      </c>
      <c r="D1908" s="51" t="s">
        <v>5660</v>
      </c>
      <c r="E1908" s="52">
        <v>9427.4100000000017</v>
      </c>
      <c r="F1908" s="52">
        <v>69864090.716399997</v>
      </c>
      <c r="G1908" s="52">
        <v>62071436.149244867</v>
      </c>
      <c r="H1908" s="53">
        <v>0.12554332637669985</v>
      </c>
      <c r="I1908" s="52">
        <v>7792654.5671551302</v>
      </c>
      <c r="J1908" s="52">
        <v>7410.7406717645654</v>
      </c>
      <c r="K1908" s="52">
        <v>6584.1451840160616</v>
      </c>
      <c r="L1908" s="52">
        <v>7332.62</v>
      </c>
      <c r="M1908" s="51" t="s">
        <v>6521</v>
      </c>
      <c r="N1908" s="54" t="s">
        <v>6522</v>
      </c>
    </row>
    <row r="1909" spans="1:14" s="51" customFormat="1" ht="16.5" customHeight="1" x14ac:dyDescent="0.25">
      <c r="A1909" s="51" t="s">
        <v>5661</v>
      </c>
      <c r="B1909" s="51" t="s">
        <v>5662</v>
      </c>
      <c r="C1909" s="51">
        <v>6784</v>
      </c>
      <c r="D1909" s="51" t="s">
        <v>5663</v>
      </c>
      <c r="E1909" s="52">
        <v>3840.5600000000004</v>
      </c>
      <c r="F1909" s="52">
        <v>40593006.955800004</v>
      </c>
      <c r="G1909" s="52">
        <v>37813121.725608528</v>
      </c>
      <c r="H1909" s="53">
        <v>7.3516417141217705E-2</v>
      </c>
      <c r="I1909" s="52">
        <v>2779885.2301914766</v>
      </c>
      <c r="J1909" s="52">
        <v>10569.55416809007</v>
      </c>
      <c r="K1909" s="52">
        <v>9845.7312802321867</v>
      </c>
      <c r="L1909" s="52">
        <v>10222.51</v>
      </c>
      <c r="M1909" s="51" t="s">
        <v>6521</v>
      </c>
      <c r="N1909" s="54" t="s">
        <v>6522</v>
      </c>
    </row>
    <row r="1910" spans="1:14" s="51" customFormat="1" ht="16.5" customHeight="1" x14ac:dyDescent="0.25">
      <c r="A1910" s="51" t="s">
        <v>5664</v>
      </c>
      <c r="B1910" s="51" t="s">
        <v>5665</v>
      </c>
      <c r="C1910" s="51">
        <v>6785</v>
      </c>
      <c r="D1910" s="51" t="s">
        <v>5666</v>
      </c>
      <c r="E1910" s="52">
        <v>1666.19</v>
      </c>
      <c r="F1910" s="52">
        <v>1430307.4816999999</v>
      </c>
      <c r="G1910" s="52">
        <v>1250521.5474276426</v>
      </c>
      <c r="H1910" s="53">
        <v>0.14376876163564067</v>
      </c>
      <c r="I1910" s="52">
        <v>179785.93427235726</v>
      </c>
      <c r="J1910" s="52">
        <v>858.43</v>
      </c>
      <c r="K1910" s="52">
        <v>750.52757934427802</v>
      </c>
      <c r="L1910" s="52">
        <v>858.43</v>
      </c>
      <c r="M1910" s="51" t="s">
        <v>6523</v>
      </c>
      <c r="N1910" s="54" t="s">
        <v>6522</v>
      </c>
    </row>
    <row r="1911" spans="1:14" s="51" customFormat="1" ht="16.5" customHeight="1" x14ac:dyDescent="0.25">
      <c r="A1911" s="51" t="s">
        <v>5667</v>
      </c>
      <c r="B1911" s="51" t="s">
        <v>5668</v>
      </c>
      <c r="C1911" s="51">
        <v>6786</v>
      </c>
      <c r="D1911" s="51" t="s">
        <v>5669</v>
      </c>
      <c r="E1911" s="52">
        <v>1354.9299999999996</v>
      </c>
      <c r="F1911" s="52">
        <v>2135386.8197999997</v>
      </c>
      <c r="G1911" s="52">
        <v>2267222.2666908707</v>
      </c>
      <c r="H1911" s="53">
        <v>-5.8148443947355744E-2</v>
      </c>
      <c r="I1911" s="52">
        <v>-131835.44689087104</v>
      </c>
      <c r="J1911" s="52">
        <v>1576.0126499523963</v>
      </c>
      <c r="K1911" s="52">
        <v>1673.3132093103491</v>
      </c>
      <c r="L1911" s="52">
        <v>1574.14</v>
      </c>
      <c r="M1911" s="51" t="s">
        <v>6521</v>
      </c>
      <c r="N1911" s="54" t="s">
        <v>6522</v>
      </c>
    </row>
    <row r="1912" spans="1:14" s="51" customFormat="1" ht="16.5" customHeight="1" x14ac:dyDescent="0.25">
      <c r="A1912" s="51" t="s">
        <v>5670</v>
      </c>
      <c r="B1912" s="51" t="s">
        <v>5671</v>
      </c>
      <c r="C1912" s="51">
        <v>6787</v>
      </c>
      <c r="D1912" s="51" t="s">
        <v>5672</v>
      </c>
      <c r="E1912" s="52">
        <v>639.17000000000007</v>
      </c>
      <c r="F1912" s="52">
        <v>1618315.5879000002</v>
      </c>
      <c r="G1912" s="52">
        <v>1724633.6098769195</v>
      </c>
      <c r="H1912" s="53">
        <v>-6.1646729698435432E-2</v>
      </c>
      <c r="I1912" s="52">
        <v>-106318.02197691938</v>
      </c>
      <c r="J1912" s="52">
        <v>2531.9016660669304</v>
      </c>
      <c r="K1912" s="52">
        <v>2698.2392945177644</v>
      </c>
      <c r="L1912" s="52">
        <v>2521.4299999999998</v>
      </c>
      <c r="M1912" s="51" t="s">
        <v>6524</v>
      </c>
      <c r="N1912" s="54" t="s">
        <v>6522</v>
      </c>
    </row>
    <row r="1913" spans="1:14" s="51" customFormat="1" ht="16.5" customHeight="1" x14ac:dyDescent="0.25">
      <c r="A1913" s="51" t="s">
        <v>5712</v>
      </c>
      <c r="B1913" s="51" t="s">
        <v>5713</v>
      </c>
      <c r="C1913" s="51">
        <v>6803</v>
      </c>
      <c r="D1913" s="51" t="s">
        <v>5714</v>
      </c>
      <c r="E1913" s="52">
        <v>731.86000000000013</v>
      </c>
      <c r="F1913" s="52">
        <v>382879.87760000007</v>
      </c>
      <c r="G1913" s="52">
        <v>466741.25397070544</v>
      </c>
      <c r="H1913" s="53">
        <v>-0.17967423204456845</v>
      </c>
      <c r="I1913" s="52">
        <v>-83861.376370705373</v>
      </c>
      <c r="J1913" s="52">
        <v>523.16</v>
      </c>
      <c r="K1913" s="52">
        <v>637.74663729498172</v>
      </c>
      <c r="L1913" s="52">
        <v>523.16</v>
      </c>
      <c r="M1913" s="51" t="s">
        <v>6521</v>
      </c>
      <c r="N1913" s="54" t="s">
        <v>6522</v>
      </c>
    </row>
    <row r="1914" spans="1:14" s="51" customFormat="1" ht="16.5" customHeight="1" x14ac:dyDescent="0.25">
      <c r="A1914" s="51" t="s">
        <v>5673</v>
      </c>
      <c r="B1914" s="51" t="s">
        <v>5674</v>
      </c>
      <c r="C1914" s="51">
        <v>6790</v>
      </c>
      <c r="D1914" s="51" t="s">
        <v>5675</v>
      </c>
      <c r="E1914" s="52">
        <v>1028.6399999999999</v>
      </c>
      <c r="F1914" s="52">
        <v>1660666.4980000001</v>
      </c>
      <c r="G1914" s="52">
        <v>2133954.2412380157</v>
      </c>
      <c r="H1914" s="53">
        <v>-0.2217890778030166</v>
      </c>
      <c r="I1914" s="52">
        <v>-473287.74323801557</v>
      </c>
      <c r="J1914" s="52">
        <v>1614.4292444392599</v>
      </c>
      <c r="K1914" s="52">
        <v>2074.5394319081661</v>
      </c>
      <c r="L1914" s="52">
        <v>1730.95</v>
      </c>
      <c r="M1914" s="51" t="s">
        <v>6521</v>
      </c>
      <c r="N1914" s="54" t="s">
        <v>6522</v>
      </c>
    </row>
    <row r="1915" spans="1:14" s="51" customFormat="1" ht="16.5" customHeight="1" x14ac:dyDescent="0.25">
      <c r="A1915" s="51" t="s">
        <v>5676</v>
      </c>
      <c r="B1915" s="51" t="s">
        <v>5677</v>
      </c>
      <c r="C1915" s="51">
        <v>6791</v>
      </c>
      <c r="D1915" s="51" t="s">
        <v>5678</v>
      </c>
      <c r="E1915" s="52">
        <v>605.1099999999999</v>
      </c>
      <c r="F1915" s="52">
        <v>2429397.3780000005</v>
      </c>
      <c r="G1915" s="52">
        <v>2186625.0626070336</v>
      </c>
      <c r="H1915" s="53">
        <v>0.11102603713117531</v>
      </c>
      <c r="I1915" s="52">
        <v>242772.31539296685</v>
      </c>
      <c r="J1915" s="52">
        <v>4014.8028920361603</v>
      </c>
      <c r="K1915" s="52">
        <v>3613.5992837782123</v>
      </c>
      <c r="L1915" s="52">
        <v>3993.21</v>
      </c>
      <c r="M1915" s="51" t="s">
        <v>6521</v>
      </c>
      <c r="N1915" s="54" t="s">
        <v>6527</v>
      </c>
    </row>
    <row r="1916" spans="1:14" s="51" customFormat="1" ht="16.5" customHeight="1" x14ac:dyDescent="0.25">
      <c r="A1916" s="51" t="s">
        <v>5679</v>
      </c>
      <c r="B1916" s="51" t="s">
        <v>5680</v>
      </c>
      <c r="C1916" s="51">
        <v>6792</v>
      </c>
      <c r="D1916" s="51" t="s">
        <v>5681</v>
      </c>
      <c r="E1916" s="52">
        <v>367.34000000000003</v>
      </c>
      <c r="F1916" s="52">
        <v>1979742.8768</v>
      </c>
      <c r="G1916" s="52">
        <v>2121081.8992609545</v>
      </c>
      <c r="H1916" s="53">
        <v>-6.663534421287598E-2</v>
      </c>
      <c r="I1916" s="52">
        <v>-141339.0224609545</v>
      </c>
      <c r="J1916" s="52">
        <v>5389.4018533238959</v>
      </c>
      <c r="K1916" s="52">
        <v>5774.165348889188</v>
      </c>
      <c r="L1916" s="52">
        <v>5614.15</v>
      </c>
      <c r="M1916" s="51" t="s">
        <v>6525</v>
      </c>
      <c r="N1916" s="54" t="s">
        <v>6522</v>
      </c>
    </row>
    <row r="1917" spans="1:14" s="51" customFormat="1" ht="16.5" customHeight="1" x14ac:dyDescent="0.25">
      <c r="A1917" s="51" t="s">
        <v>5682</v>
      </c>
      <c r="B1917" s="51" t="s">
        <v>5683</v>
      </c>
      <c r="C1917" s="51">
        <v>6793</v>
      </c>
      <c r="D1917" s="51" t="s">
        <v>5684</v>
      </c>
      <c r="E1917" s="52">
        <v>195.79</v>
      </c>
      <c r="F1917" s="52">
        <v>1782506.9610000001</v>
      </c>
      <c r="G1917" s="52">
        <v>2105362.7548822383</v>
      </c>
      <c r="H1917" s="53">
        <v>-0.15334924736060362</v>
      </c>
      <c r="I1917" s="52">
        <v>-322855.79388223821</v>
      </c>
      <c r="J1917" s="52">
        <v>9104.1777465651976</v>
      </c>
      <c r="K1917" s="52">
        <v>10753.16795996853</v>
      </c>
      <c r="L1917" s="52">
        <v>8423.02</v>
      </c>
      <c r="M1917" s="51" t="s">
        <v>6525</v>
      </c>
      <c r="N1917" s="54" t="s">
        <v>6528</v>
      </c>
    </row>
    <row r="1918" spans="1:14" s="51" customFormat="1" ht="16.5" customHeight="1" x14ac:dyDescent="0.25">
      <c r="A1918" s="51" t="s">
        <v>5685</v>
      </c>
      <c r="B1918" s="51" t="s">
        <v>5686</v>
      </c>
      <c r="C1918" s="51">
        <v>6794</v>
      </c>
      <c r="D1918" s="51" t="s">
        <v>5687</v>
      </c>
      <c r="E1918" s="52">
        <v>299.90000000000003</v>
      </c>
      <c r="F1918" s="52">
        <v>183109.94300000003</v>
      </c>
      <c r="G1918" s="52">
        <v>210597.42715962126</v>
      </c>
      <c r="H1918" s="53">
        <v>-0.13052146234810003</v>
      </c>
      <c r="I1918" s="52">
        <v>-27487.484159621235</v>
      </c>
      <c r="J1918" s="52">
        <v>610.57000000000005</v>
      </c>
      <c r="K1918" s="52">
        <v>702.22549903174809</v>
      </c>
      <c r="L1918" s="52">
        <v>610.57000000000005</v>
      </c>
      <c r="M1918" s="51" t="s">
        <v>6525</v>
      </c>
      <c r="N1918" s="54" t="s">
        <v>6530</v>
      </c>
    </row>
    <row r="1919" spans="1:14" s="51" customFormat="1" ht="16.5" customHeight="1" x14ac:dyDescent="0.25">
      <c r="A1919" s="51" t="s">
        <v>5688</v>
      </c>
      <c r="B1919" s="51" t="s">
        <v>5689</v>
      </c>
      <c r="C1919" s="51">
        <v>6795</v>
      </c>
      <c r="D1919" s="51" t="s">
        <v>5690</v>
      </c>
      <c r="E1919" s="52">
        <v>2364.63</v>
      </c>
      <c r="F1919" s="52">
        <v>3474932.5691999998</v>
      </c>
      <c r="G1919" s="52">
        <v>3951955.7339902185</v>
      </c>
      <c r="H1919" s="53">
        <v>-0.12070559411569548</v>
      </c>
      <c r="I1919" s="52">
        <v>-477023.1647902187</v>
      </c>
      <c r="J1919" s="52">
        <v>1469.5460047449283</v>
      </c>
      <c r="K1919" s="52">
        <v>1671.2786922225541</v>
      </c>
      <c r="L1919" s="52">
        <v>1455.49</v>
      </c>
      <c r="M1919" s="51" t="s">
        <v>6521</v>
      </c>
      <c r="N1919" s="54" t="s">
        <v>6522</v>
      </c>
    </row>
    <row r="1920" spans="1:14" s="51" customFormat="1" ht="16.5" customHeight="1" x14ac:dyDescent="0.25">
      <c r="A1920" s="51" t="s">
        <v>5691</v>
      </c>
      <c r="B1920" s="51" t="s">
        <v>5692</v>
      </c>
      <c r="C1920" s="51">
        <v>6796</v>
      </c>
      <c r="D1920" s="51" t="s">
        <v>5693</v>
      </c>
      <c r="E1920" s="52">
        <v>832.59999999999991</v>
      </c>
      <c r="F1920" s="52">
        <v>2748117.2064</v>
      </c>
      <c r="G1920" s="52">
        <v>2477105.6015708698</v>
      </c>
      <c r="H1920" s="53">
        <v>0.10940656088996237</v>
      </c>
      <c r="I1920" s="52">
        <v>271011.60482913023</v>
      </c>
      <c r="J1920" s="52">
        <v>3300.6452154696135</v>
      </c>
      <c r="K1920" s="52">
        <v>2975.1448493524745</v>
      </c>
      <c r="L1920" s="52">
        <v>3278.77</v>
      </c>
      <c r="M1920" s="51" t="s">
        <v>6521</v>
      </c>
      <c r="N1920" s="54" t="s">
        <v>6522</v>
      </c>
    </row>
    <row r="1921" spans="1:14" s="51" customFormat="1" ht="16.5" customHeight="1" x14ac:dyDescent="0.25">
      <c r="A1921" s="51" t="s">
        <v>5694</v>
      </c>
      <c r="B1921" s="51" t="s">
        <v>5695</v>
      </c>
      <c r="C1921" s="51">
        <v>6797</v>
      </c>
      <c r="D1921" s="51" t="s">
        <v>5696</v>
      </c>
      <c r="E1921" s="52">
        <v>372.19</v>
      </c>
      <c r="F1921" s="52">
        <v>1899272.1831999996</v>
      </c>
      <c r="G1921" s="52">
        <v>1668970.2563221732</v>
      </c>
      <c r="H1921" s="53">
        <v>0.13799043212749118</v>
      </c>
      <c r="I1921" s="52">
        <v>230301.92687782645</v>
      </c>
      <c r="J1921" s="52">
        <v>5102.9640323490685</v>
      </c>
      <c r="K1921" s="52">
        <v>4484.1888721410387</v>
      </c>
      <c r="L1921" s="52">
        <v>4992.2</v>
      </c>
      <c r="M1921" s="51" t="s">
        <v>6524</v>
      </c>
      <c r="N1921" s="54" t="s">
        <v>6522</v>
      </c>
    </row>
    <row r="1922" spans="1:14" s="51" customFormat="1" ht="16.5" customHeight="1" x14ac:dyDescent="0.25">
      <c r="A1922" s="51" t="s">
        <v>5697</v>
      </c>
      <c r="B1922" s="51" t="s">
        <v>5698</v>
      </c>
      <c r="C1922" s="51">
        <v>6798</v>
      </c>
      <c r="D1922" s="51" t="s">
        <v>5699</v>
      </c>
      <c r="E1922" s="52">
        <v>305.18</v>
      </c>
      <c r="F1922" s="52">
        <v>2362003.8989999997</v>
      </c>
      <c r="G1922" s="52">
        <v>2096442.2611473273</v>
      </c>
      <c r="H1922" s="53">
        <v>0.12667252648653315</v>
      </c>
      <c r="I1922" s="52">
        <v>265561.63785267249</v>
      </c>
      <c r="J1922" s="52">
        <v>7739.7073825283433</v>
      </c>
      <c r="K1922" s="52">
        <v>6869.5270369858026</v>
      </c>
      <c r="L1922" s="52">
        <v>7577.17</v>
      </c>
      <c r="M1922" s="51" t="s">
        <v>6525</v>
      </c>
      <c r="N1922" s="54" t="s">
        <v>6527</v>
      </c>
    </row>
    <row r="1923" spans="1:14" s="51" customFormat="1" ht="16.5" customHeight="1" x14ac:dyDescent="0.25">
      <c r="A1923" s="51" t="s">
        <v>5715</v>
      </c>
      <c r="B1923" s="51" t="s">
        <v>5716</v>
      </c>
      <c r="C1923" s="51">
        <v>6804</v>
      </c>
      <c r="D1923" s="51" t="s">
        <v>5717</v>
      </c>
      <c r="E1923" s="52">
        <v>2878.01</v>
      </c>
      <c r="F1923" s="52">
        <v>1640033.9985</v>
      </c>
      <c r="G1923" s="52">
        <v>1942916.6105256013</v>
      </c>
      <c r="H1923" s="53">
        <v>-0.15589069051381721</v>
      </c>
      <c r="I1923" s="52">
        <v>-302882.61202560132</v>
      </c>
      <c r="J1923" s="52">
        <v>569.84999999999991</v>
      </c>
      <c r="K1923" s="52">
        <v>675.09029173825013</v>
      </c>
      <c r="L1923" s="52">
        <v>569.85</v>
      </c>
      <c r="M1923" s="51" t="s">
        <v>6521</v>
      </c>
      <c r="N1923" s="54" t="s">
        <v>6526</v>
      </c>
    </row>
    <row r="1924" spans="1:14" s="51" customFormat="1" ht="16.5" customHeight="1" x14ac:dyDescent="0.25">
      <c r="A1924" s="51" t="s">
        <v>5700</v>
      </c>
      <c r="B1924" s="51" t="s">
        <v>5701</v>
      </c>
      <c r="C1924" s="51">
        <v>6799</v>
      </c>
      <c r="D1924" s="51" t="s">
        <v>5702</v>
      </c>
      <c r="E1924" s="52">
        <v>21762.03</v>
      </c>
      <c r="F1924" s="52">
        <v>12304904.622899998</v>
      </c>
      <c r="G1924" s="52">
        <v>14595038.843629584</v>
      </c>
      <c r="H1924" s="53">
        <v>-0.15691182772899437</v>
      </c>
      <c r="I1924" s="52">
        <v>-2290134.2207295857</v>
      </c>
      <c r="J1924" s="52">
        <v>565.42999999999995</v>
      </c>
      <c r="K1924" s="52">
        <v>670.66532137073534</v>
      </c>
      <c r="L1924" s="52">
        <v>565.42999999999995</v>
      </c>
      <c r="M1924" s="51" t="s">
        <v>6524</v>
      </c>
      <c r="N1924" s="54" t="s">
        <v>6522</v>
      </c>
    </row>
    <row r="1925" spans="1:14" s="51" customFormat="1" ht="16.5" customHeight="1" x14ac:dyDescent="0.25">
      <c r="A1925" s="51" t="s">
        <v>5703</v>
      </c>
      <c r="B1925" s="51" t="s">
        <v>5704</v>
      </c>
      <c r="C1925" s="51">
        <v>6800</v>
      </c>
      <c r="D1925" s="51" t="s">
        <v>5705</v>
      </c>
      <c r="E1925" s="52">
        <v>915.86</v>
      </c>
      <c r="F1925" s="52">
        <v>741681.74520000012</v>
      </c>
      <c r="G1925" s="52">
        <v>784709.86714762042</v>
      </c>
      <c r="H1925" s="53">
        <v>-5.483316031697838E-2</v>
      </c>
      <c r="I1925" s="52">
        <v>-43028.121947620297</v>
      </c>
      <c r="J1925" s="52">
        <v>809.82000000000016</v>
      </c>
      <c r="K1925" s="52">
        <v>856.80111277664753</v>
      </c>
      <c r="L1925" s="52">
        <v>809.82</v>
      </c>
      <c r="M1925" s="51" t="s">
        <v>6524</v>
      </c>
      <c r="N1925" s="54" t="s">
        <v>6528</v>
      </c>
    </row>
    <row r="1926" spans="1:14" s="51" customFormat="1" ht="16.5" customHeight="1" x14ac:dyDescent="0.25">
      <c r="A1926" s="51" t="s">
        <v>5706</v>
      </c>
      <c r="B1926" s="51" t="s">
        <v>5707</v>
      </c>
      <c r="C1926" s="51">
        <v>6801</v>
      </c>
      <c r="D1926" s="51" t="s">
        <v>5708</v>
      </c>
      <c r="E1926" s="52">
        <v>1891.0600000000002</v>
      </c>
      <c r="F1926" s="52">
        <v>1028207.1432000002</v>
      </c>
      <c r="G1926" s="52">
        <v>1217841.7495462182</v>
      </c>
      <c r="H1926" s="53">
        <v>-0.15571366839482881</v>
      </c>
      <c r="I1926" s="52">
        <v>-189634.60634621803</v>
      </c>
      <c r="J1926" s="52">
        <v>543.72</v>
      </c>
      <c r="K1926" s="52">
        <v>643.9995291245217</v>
      </c>
      <c r="L1926" s="52">
        <v>543.72</v>
      </c>
      <c r="M1926" s="51" t="s">
        <v>6524</v>
      </c>
      <c r="N1926" s="54" t="s">
        <v>6527</v>
      </c>
    </row>
    <row r="1927" spans="1:14" s="51" customFormat="1" ht="16.5" customHeight="1" x14ac:dyDescent="0.25">
      <c r="A1927" s="51" t="s">
        <v>5709</v>
      </c>
      <c r="B1927" s="51" t="s">
        <v>5710</v>
      </c>
      <c r="C1927" s="51">
        <v>6802</v>
      </c>
      <c r="D1927" s="51" t="s">
        <v>5711</v>
      </c>
      <c r="E1927" s="52">
        <v>420.41999999999996</v>
      </c>
      <c r="F1927" s="52">
        <v>1490688.9542999999</v>
      </c>
      <c r="G1927" s="52">
        <v>1537875.9598003428</v>
      </c>
      <c r="H1927" s="53">
        <v>-3.0683232415226191E-2</v>
      </c>
      <c r="I1927" s="52">
        <v>-47187.00550034293</v>
      </c>
      <c r="J1927" s="52">
        <v>3545.7137012987014</v>
      </c>
      <c r="K1927" s="52">
        <v>3657.9514766194352</v>
      </c>
      <c r="L1927" s="52">
        <v>3376.79</v>
      </c>
      <c r="M1927" s="51" t="s">
        <v>6521</v>
      </c>
      <c r="N1927" s="54" t="s">
        <v>6522</v>
      </c>
    </row>
    <row r="1928" spans="1:14" s="51" customFormat="1" ht="16.5" customHeight="1" x14ac:dyDescent="0.25">
      <c r="A1928" s="51" t="s">
        <v>5718</v>
      </c>
      <c r="B1928" s="51" t="s">
        <v>5719</v>
      </c>
      <c r="C1928" s="51">
        <v>6805</v>
      </c>
      <c r="D1928" s="51" t="s">
        <v>5720</v>
      </c>
      <c r="E1928" s="52">
        <v>502.16999999999996</v>
      </c>
      <c r="F1928" s="52">
        <v>945800.45189999999</v>
      </c>
      <c r="G1928" s="52">
        <v>1110291.3327655494</v>
      </c>
      <c r="H1928" s="53">
        <v>-0.14815109873534749</v>
      </c>
      <c r="I1928" s="52">
        <v>-164490.88086554944</v>
      </c>
      <c r="J1928" s="52">
        <v>1883.4268313519328</v>
      </c>
      <c r="K1928" s="52">
        <v>2210.9869820290928</v>
      </c>
      <c r="L1928" s="52">
        <v>2082.75</v>
      </c>
      <c r="M1928" s="51" t="s">
        <v>6524</v>
      </c>
      <c r="N1928" s="54" t="s">
        <v>6527</v>
      </c>
    </row>
    <row r="1929" spans="1:14" s="51" customFormat="1" ht="16.5" customHeight="1" x14ac:dyDescent="0.25">
      <c r="A1929" s="51" t="s">
        <v>5721</v>
      </c>
      <c r="B1929" s="51" t="s">
        <v>5722</v>
      </c>
      <c r="C1929" s="51">
        <v>7001</v>
      </c>
      <c r="D1929" s="51" t="s">
        <v>5723</v>
      </c>
      <c r="E1929" s="52">
        <v>456.90000000000003</v>
      </c>
      <c r="F1929" s="52">
        <v>1201847.1450999998</v>
      </c>
      <c r="G1929" s="52">
        <v>1242840.0985958271</v>
      </c>
      <c r="H1929" s="53">
        <v>-3.2983288471414407E-2</v>
      </c>
      <c r="I1929" s="52">
        <v>-40992.953495827271</v>
      </c>
      <c r="J1929" s="52">
        <v>2630.4380501203759</v>
      </c>
      <c r="K1929" s="52">
        <v>2720.1577995093608</v>
      </c>
      <c r="L1929" s="52">
        <v>2572.5</v>
      </c>
      <c r="M1929" s="51" t="s">
        <v>6525</v>
      </c>
      <c r="N1929" s="54" t="s">
        <v>6527</v>
      </c>
    </row>
    <row r="1930" spans="1:14" s="51" customFormat="1" ht="16.5" customHeight="1" x14ac:dyDescent="0.25">
      <c r="A1930" s="51" t="s">
        <v>5730</v>
      </c>
      <c r="B1930" s="51" t="s">
        <v>5722</v>
      </c>
      <c r="C1930" s="51">
        <v>7005</v>
      </c>
      <c r="D1930" s="51" t="s">
        <v>5723</v>
      </c>
      <c r="E1930" s="52">
        <v>108.56</v>
      </c>
      <c r="F1930" s="52">
        <v>2667448.3864000002</v>
      </c>
      <c r="G1930" s="52">
        <v>721102.13404404803</v>
      </c>
      <c r="H1930" s="53">
        <v>2.6991270174733124</v>
      </c>
      <c r="I1930" s="52">
        <v>1946346.2523559523</v>
      </c>
      <c r="J1930" s="52">
        <v>24571.190000000002</v>
      </c>
      <c r="K1930" s="52">
        <v>6642.4293850778186</v>
      </c>
      <c r="L1930" s="52">
        <v>24571.19</v>
      </c>
      <c r="M1930" s="51" t="s">
        <v>6525</v>
      </c>
      <c r="N1930" s="54" t="s">
        <v>6522</v>
      </c>
    </row>
    <row r="1931" spans="1:14" s="51" customFormat="1" ht="16.5" customHeight="1" x14ac:dyDescent="0.25">
      <c r="A1931" s="51" t="s">
        <v>5724</v>
      </c>
      <c r="B1931" s="51" t="s">
        <v>5725</v>
      </c>
      <c r="C1931" s="51">
        <v>7002</v>
      </c>
      <c r="D1931" s="51" t="s">
        <v>5726</v>
      </c>
      <c r="E1931" s="52">
        <v>114.89</v>
      </c>
      <c r="F1931" s="52">
        <v>885892.69910000009</v>
      </c>
      <c r="G1931" s="52">
        <v>860196.1971528678</v>
      </c>
      <c r="H1931" s="53">
        <v>2.9872838350348596E-2</v>
      </c>
      <c r="I1931" s="52">
        <v>25696.501947132288</v>
      </c>
      <c r="J1931" s="52">
        <v>7710.7903133431982</v>
      </c>
      <c r="K1931" s="52">
        <v>7487.1285329695165</v>
      </c>
      <c r="L1931" s="52">
        <v>8410.67</v>
      </c>
      <c r="M1931" s="51" t="s">
        <v>6525</v>
      </c>
      <c r="N1931" s="54" t="s">
        <v>6522</v>
      </c>
    </row>
    <row r="1932" spans="1:14" s="51" customFormat="1" ht="16.5" customHeight="1" x14ac:dyDescent="0.25">
      <c r="A1932" s="51" t="s">
        <v>5731</v>
      </c>
      <c r="B1932" s="51" t="s">
        <v>5725</v>
      </c>
      <c r="C1932" s="51">
        <v>7005</v>
      </c>
      <c r="D1932" s="51" t="s">
        <v>5726</v>
      </c>
      <c r="E1932" s="52">
        <v>40.120000000000005</v>
      </c>
      <c r="F1932" s="52">
        <v>985796.14280000003</v>
      </c>
      <c r="G1932" s="52">
        <v>266494.2669293221</v>
      </c>
      <c r="H1932" s="53">
        <v>2.6991270174733124</v>
      </c>
      <c r="I1932" s="52">
        <v>719301.87587067788</v>
      </c>
      <c r="J1932" s="52">
        <v>24571.19</v>
      </c>
      <c r="K1932" s="52">
        <v>6642.4293850778186</v>
      </c>
      <c r="L1932" s="52">
        <v>24571.19</v>
      </c>
      <c r="M1932" s="51" t="s">
        <v>6525</v>
      </c>
      <c r="N1932" s="54" t="s">
        <v>6522</v>
      </c>
    </row>
    <row r="1933" spans="1:14" s="51" customFormat="1" ht="16.5" customHeight="1" x14ac:dyDescent="0.25">
      <c r="A1933" s="51" t="s">
        <v>5727</v>
      </c>
      <c r="B1933" s="51" t="s">
        <v>5728</v>
      </c>
      <c r="C1933" s="51">
        <v>7003</v>
      </c>
      <c r="D1933" s="51" t="s">
        <v>5729</v>
      </c>
      <c r="E1933" s="52">
        <v>218.67000000000002</v>
      </c>
      <c r="F1933" s="52">
        <v>2334558.2711000005</v>
      </c>
      <c r="G1933" s="52">
        <v>2023068.6554643104</v>
      </c>
      <c r="H1933" s="53">
        <v>0.15396888029200406</v>
      </c>
      <c r="I1933" s="52">
        <v>311489.61563569005</v>
      </c>
      <c r="J1933" s="52">
        <v>10676.170810353502</v>
      </c>
      <c r="K1933" s="52">
        <v>9251.6973314323423</v>
      </c>
      <c r="L1933" s="52">
        <v>9542.4599999999991</v>
      </c>
      <c r="M1933" s="51" t="s">
        <v>6524</v>
      </c>
      <c r="N1933" s="54" t="s">
        <v>6527</v>
      </c>
    </row>
    <row r="1934" spans="1:14" s="51" customFormat="1" ht="16.5" customHeight="1" x14ac:dyDescent="0.25">
      <c r="A1934" s="51" t="s">
        <v>5732</v>
      </c>
      <c r="B1934" s="51" t="s">
        <v>5728</v>
      </c>
      <c r="C1934" s="51">
        <v>7005</v>
      </c>
      <c r="D1934" s="51" t="s">
        <v>5729</v>
      </c>
      <c r="E1934" s="52">
        <v>14.56</v>
      </c>
      <c r="F1934" s="52">
        <v>357756.52639999997</v>
      </c>
      <c r="G1934" s="52">
        <v>97342.176366613276</v>
      </c>
      <c r="H1934" s="53">
        <v>2.6752468431834284</v>
      </c>
      <c r="I1934" s="52">
        <v>260414.3500333867</v>
      </c>
      <c r="J1934" s="52">
        <v>24571.19</v>
      </c>
      <c r="K1934" s="52">
        <v>6685.5890361684942</v>
      </c>
      <c r="L1934" s="52">
        <v>24571.19</v>
      </c>
      <c r="M1934" s="51" t="s">
        <v>6525</v>
      </c>
      <c r="N1934" s="54" t="s">
        <v>6522</v>
      </c>
    </row>
    <row r="1935" spans="1:14" s="51" customFormat="1" ht="16.5" customHeight="1" x14ac:dyDescent="0.25">
      <c r="A1935" s="51" t="s">
        <v>5733</v>
      </c>
      <c r="B1935" s="51" t="s">
        <v>5734</v>
      </c>
      <c r="C1935" s="51">
        <v>7005</v>
      </c>
      <c r="D1935" s="51" t="s">
        <v>5735</v>
      </c>
      <c r="E1935" s="52">
        <v>1</v>
      </c>
      <c r="F1935" s="52">
        <v>24571.19</v>
      </c>
      <c r="G1935" s="52">
        <v>6685.5890361684933</v>
      </c>
      <c r="H1935" s="53">
        <v>2.6752468431834289</v>
      </c>
      <c r="I1935" s="52">
        <v>17885.600963831504</v>
      </c>
      <c r="J1935" s="52">
        <v>24571.19</v>
      </c>
      <c r="K1935" s="52">
        <v>6685.5890361684933</v>
      </c>
      <c r="L1935" s="52">
        <v>24571.19</v>
      </c>
      <c r="M1935" s="51" t="s">
        <v>6525</v>
      </c>
      <c r="N1935" s="54" t="s">
        <v>6522</v>
      </c>
    </row>
    <row r="1936" spans="1:14" s="51" customFormat="1" ht="16.5" customHeight="1" x14ac:dyDescent="0.25">
      <c r="A1936" s="51" t="s">
        <v>5736</v>
      </c>
      <c r="B1936" s="51" t="s">
        <v>5737</v>
      </c>
      <c r="C1936" s="51">
        <v>7064</v>
      </c>
      <c r="D1936" s="51" t="s">
        <v>5738</v>
      </c>
      <c r="E1936" s="52">
        <v>7541.48</v>
      </c>
      <c r="F1936" s="52">
        <v>14039620.7238</v>
      </c>
      <c r="G1936" s="52">
        <v>15460489.485249253</v>
      </c>
      <c r="H1936" s="53">
        <v>-9.1903219675217529E-2</v>
      </c>
      <c r="I1936" s="52">
        <v>-1420868.7614492532</v>
      </c>
      <c r="J1936" s="52">
        <v>1861.653246285875</v>
      </c>
      <c r="K1936" s="52">
        <v>2050.0603973290727</v>
      </c>
      <c r="L1936" s="52">
        <v>1816.37</v>
      </c>
      <c r="M1936" s="51" t="s">
        <v>6521</v>
      </c>
      <c r="N1936" s="54" t="s">
        <v>6522</v>
      </c>
    </row>
    <row r="1937" spans="1:14" s="51" customFormat="1" ht="16.5" customHeight="1" x14ac:dyDescent="0.25">
      <c r="A1937" s="51" t="s">
        <v>5739</v>
      </c>
      <c r="B1937" s="51" t="s">
        <v>5740</v>
      </c>
      <c r="C1937" s="51">
        <v>7065</v>
      </c>
      <c r="D1937" s="51" t="s">
        <v>5741</v>
      </c>
      <c r="E1937" s="52">
        <v>4151.33</v>
      </c>
      <c r="F1937" s="52">
        <v>12765134.9212</v>
      </c>
      <c r="G1937" s="52">
        <v>12736568.518792152</v>
      </c>
      <c r="H1937" s="53">
        <v>2.2428648945513885E-3</v>
      </c>
      <c r="I1937" s="52">
        <v>28566.402407847345</v>
      </c>
      <c r="J1937" s="52">
        <v>3074.9506594753971</v>
      </c>
      <c r="K1937" s="52">
        <v>3068.0693943367914</v>
      </c>
      <c r="L1937" s="52">
        <v>3041.12</v>
      </c>
      <c r="M1937" s="51" t="s">
        <v>6521</v>
      </c>
      <c r="N1937" s="54" t="s">
        <v>6522</v>
      </c>
    </row>
    <row r="1938" spans="1:14" s="51" customFormat="1" ht="16.5" customHeight="1" x14ac:dyDescent="0.25">
      <c r="A1938" s="51" t="s">
        <v>5742</v>
      </c>
      <c r="B1938" s="51" t="s">
        <v>5743</v>
      </c>
      <c r="C1938" s="51">
        <v>7066</v>
      </c>
      <c r="D1938" s="51" t="s">
        <v>5744</v>
      </c>
      <c r="E1938" s="52">
        <v>3814.16</v>
      </c>
      <c r="F1938" s="52">
        <v>15415502.911200002</v>
      </c>
      <c r="G1938" s="52">
        <v>14829807.169546092</v>
      </c>
      <c r="H1938" s="53">
        <v>3.9494494767043919E-2</v>
      </c>
      <c r="I1938" s="52">
        <v>585695.74165390991</v>
      </c>
      <c r="J1938" s="52">
        <v>4041.6508251358105</v>
      </c>
      <c r="K1938" s="52">
        <v>3888.0925733440895</v>
      </c>
      <c r="L1938" s="52">
        <v>3994.71</v>
      </c>
      <c r="M1938" s="51" t="s">
        <v>6521</v>
      </c>
      <c r="N1938" s="54" t="s">
        <v>6522</v>
      </c>
    </row>
    <row r="1939" spans="1:14" s="51" customFormat="1" ht="16.5" customHeight="1" x14ac:dyDescent="0.25">
      <c r="A1939" s="51" t="s">
        <v>5745</v>
      </c>
      <c r="B1939" s="51" t="s">
        <v>5746</v>
      </c>
      <c r="C1939" s="51">
        <v>7067</v>
      </c>
      <c r="D1939" s="51" t="s">
        <v>5747</v>
      </c>
      <c r="E1939" s="52">
        <v>3330.48</v>
      </c>
      <c r="F1939" s="52">
        <v>17173769.139900003</v>
      </c>
      <c r="G1939" s="52">
        <v>16307840.258819515</v>
      </c>
      <c r="H1939" s="53">
        <v>5.3098930780375975E-2</v>
      </c>
      <c r="I1939" s="52">
        <v>865928.88108048774</v>
      </c>
      <c r="J1939" s="52">
        <v>5156.5447442710965</v>
      </c>
      <c r="K1939" s="52">
        <v>4896.5435188980309</v>
      </c>
      <c r="L1939" s="52">
        <v>5086.12</v>
      </c>
      <c r="M1939" s="51" t="s">
        <v>6521</v>
      </c>
      <c r="N1939" s="54" t="s">
        <v>6522</v>
      </c>
    </row>
    <row r="1940" spans="1:14" s="51" customFormat="1" ht="16.5" customHeight="1" x14ac:dyDescent="0.25">
      <c r="A1940" s="51" t="s">
        <v>5748</v>
      </c>
      <c r="B1940" s="51" t="s">
        <v>5749</v>
      </c>
      <c r="C1940" s="51">
        <v>7068</v>
      </c>
      <c r="D1940" s="51" t="s">
        <v>5750</v>
      </c>
      <c r="E1940" s="52">
        <v>19708.47</v>
      </c>
      <c r="F1940" s="52">
        <v>9937995.9975000005</v>
      </c>
      <c r="G1940" s="52">
        <v>10454764.983784836</v>
      </c>
      <c r="H1940" s="53">
        <v>-4.9429039015830178E-2</v>
      </c>
      <c r="I1940" s="52">
        <v>-516768.98628483526</v>
      </c>
      <c r="J1940" s="52">
        <v>504.25</v>
      </c>
      <c r="K1940" s="52">
        <v>530.47065468729102</v>
      </c>
      <c r="L1940" s="52">
        <v>504.25</v>
      </c>
      <c r="M1940" s="51" t="s">
        <v>6521</v>
      </c>
      <c r="N1940" s="54" t="s">
        <v>6522</v>
      </c>
    </row>
    <row r="1941" spans="1:14" s="51" customFormat="1" ht="16.5" customHeight="1" x14ac:dyDescent="0.25">
      <c r="A1941" s="51" t="s">
        <v>5751</v>
      </c>
      <c r="B1941" s="51" t="s">
        <v>5752</v>
      </c>
      <c r="C1941" s="51">
        <v>7069</v>
      </c>
      <c r="D1941" s="51" t="s">
        <v>5753</v>
      </c>
      <c r="E1941" s="52">
        <v>4608.45</v>
      </c>
      <c r="F1941" s="52">
        <v>11955386.231999999</v>
      </c>
      <c r="G1941" s="52">
        <v>10508588.48126301</v>
      </c>
      <c r="H1941" s="53">
        <v>0.13767764846027175</v>
      </c>
      <c r="I1941" s="52">
        <v>1446797.7507369891</v>
      </c>
      <c r="J1941" s="52">
        <v>2594.2315164534712</v>
      </c>
      <c r="K1941" s="52">
        <v>2280.2869687775737</v>
      </c>
      <c r="L1941" s="52">
        <v>2558.4</v>
      </c>
      <c r="M1941" s="51" t="s">
        <v>6521</v>
      </c>
      <c r="N1941" s="54" t="s">
        <v>6522</v>
      </c>
    </row>
    <row r="1942" spans="1:14" s="51" customFormat="1" ht="16.5" customHeight="1" x14ac:dyDescent="0.25">
      <c r="A1942" s="51" t="s">
        <v>5754</v>
      </c>
      <c r="B1942" s="51" t="s">
        <v>5755</v>
      </c>
      <c r="C1942" s="51">
        <v>7070</v>
      </c>
      <c r="D1942" s="51" t="s">
        <v>5756</v>
      </c>
      <c r="E1942" s="52">
        <v>9738.82</v>
      </c>
      <c r="F1942" s="52">
        <v>38918547.841199994</v>
      </c>
      <c r="G1942" s="52">
        <v>36766832.155975066</v>
      </c>
      <c r="H1942" s="53">
        <v>5.8523281965026319E-2</v>
      </c>
      <c r="I1942" s="52">
        <v>2151715.685224928</v>
      </c>
      <c r="J1942" s="52">
        <v>3996.2282741851677</v>
      </c>
      <c r="K1942" s="52">
        <v>3775.2861389752625</v>
      </c>
      <c r="L1942" s="52">
        <v>4211.82</v>
      </c>
      <c r="M1942" s="51" t="s">
        <v>6521</v>
      </c>
      <c r="N1942" s="54" t="s">
        <v>6522</v>
      </c>
    </row>
    <row r="1943" spans="1:14" s="51" customFormat="1" ht="16.5" customHeight="1" x14ac:dyDescent="0.25">
      <c r="A1943" s="51" t="s">
        <v>5757</v>
      </c>
      <c r="B1943" s="51" t="s">
        <v>5758</v>
      </c>
      <c r="C1943" s="51">
        <v>7071</v>
      </c>
      <c r="D1943" s="51" t="s">
        <v>5759</v>
      </c>
      <c r="E1943" s="52">
        <v>19236.990000000002</v>
      </c>
      <c r="F1943" s="52">
        <v>98434304.906000018</v>
      </c>
      <c r="G1943" s="52">
        <v>93024703.558268711</v>
      </c>
      <c r="H1943" s="53">
        <v>5.815230944910077E-2</v>
      </c>
      <c r="I1943" s="52">
        <v>5409601.3477313071</v>
      </c>
      <c r="J1943" s="52">
        <v>5116.9286310384323</v>
      </c>
      <c r="K1943" s="52">
        <v>4835.7203262188477</v>
      </c>
      <c r="L1943" s="52">
        <v>5077.34</v>
      </c>
      <c r="M1943" s="51" t="s">
        <v>6521</v>
      </c>
      <c r="N1943" s="54" t="s">
        <v>6522</v>
      </c>
    </row>
    <row r="1944" spans="1:14" s="51" customFormat="1" ht="16.5" customHeight="1" x14ac:dyDescent="0.25">
      <c r="A1944" s="51" t="s">
        <v>5760</v>
      </c>
      <c r="B1944" s="51" t="s">
        <v>5761</v>
      </c>
      <c r="C1944" s="51">
        <v>7072</v>
      </c>
      <c r="D1944" s="51" t="s">
        <v>5762</v>
      </c>
      <c r="E1944" s="52">
        <v>2190.16</v>
      </c>
      <c r="F1944" s="52">
        <v>14622049.578400001</v>
      </c>
      <c r="G1944" s="52">
        <v>14897408.451847527</v>
      </c>
      <c r="H1944" s="53">
        <v>-1.8483676160022111E-2</v>
      </c>
      <c r="I1944" s="52">
        <v>-275358.87344752625</v>
      </c>
      <c r="J1944" s="52">
        <v>6676.2472049530634</v>
      </c>
      <c r="K1944" s="52">
        <v>6801.9726649411587</v>
      </c>
      <c r="L1944" s="52">
        <v>6625.1</v>
      </c>
      <c r="M1944" s="51" t="s">
        <v>6524</v>
      </c>
      <c r="N1944" s="54" t="s">
        <v>6522</v>
      </c>
    </row>
    <row r="1945" spans="1:14" s="51" customFormat="1" ht="16.5" customHeight="1" x14ac:dyDescent="0.25">
      <c r="A1945" s="51" t="s">
        <v>5763</v>
      </c>
      <c r="B1945" s="51" t="s">
        <v>5764</v>
      </c>
      <c r="C1945" s="51">
        <v>7073</v>
      </c>
      <c r="D1945" s="51" t="s">
        <v>5765</v>
      </c>
      <c r="E1945" s="52">
        <v>26964.35</v>
      </c>
      <c r="F1945" s="52">
        <v>12944505.861</v>
      </c>
      <c r="G1945" s="52">
        <v>15617912.948346999</v>
      </c>
      <c r="H1945" s="53">
        <v>-0.17117569397324328</v>
      </c>
      <c r="I1945" s="52">
        <v>-2673407.087346999</v>
      </c>
      <c r="J1945" s="52">
        <v>480.06</v>
      </c>
      <c r="K1945" s="52">
        <v>579.20598673237066</v>
      </c>
      <c r="L1945" s="52">
        <v>480.06</v>
      </c>
      <c r="M1945" s="51" t="s">
        <v>6524</v>
      </c>
      <c r="N1945" s="54" t="s">
        <v>6526</v>
      </c>
    </row>
    <row r="1946" spans="1:14" s="51" customFormat="1" ht="16.5" customHeight="1" x14ac:dyDescent="0.25">
      <c r="A1946" s="51" t="s">
        <v>5766</v>
      </c>
      <c r="B1946" s="51" t="s">
        <v>5767</v>
      </c>
      <c r="C1946" s="51">
        <v>7074</v>
      </c>
      <c r="D1946" s="51" t="s">
        <v>5768</v>
      </c>
      <c r="E1946" s="52">
        <v>4288.7199999999993</v>
      </c>
      <c r="F1946" s="52">
        <v>8855810.2119999994</v>
      </c>
      <c r="G1946" s="52">
        <v>10104997.651067825</v>
      </c>
      <c r="H1946" s="53">
        <v>-0.12362075501678327</v>
      </c>
      <c r="I1946" s="52">
        <v>-1249187.4390678257</v>
      </c>
      <c r="J1946" s="52">
        <v>2064.9075276539388</v>
      </c>
      <c r="K1946" s="52">
        <v>2356.1803174531856</v>
      </c>
      <c r="L1946" s="52">
        <v>1996.18</v>
      </c>
      <c r="M1946" s="51" t="s">
        <v>6521</v>
      </c>
      <c r="N1946" s="54" t="s">
        <v>6522</v>
      </c>
    </row>
    <row r="1947" spans="1:14" s="51" customFormat="1" ht="16.5" customHeight="1" x14ac:dyDescent="0.25">
      <c r="A1947" s="51" t="s">
        <v>5769</v>
      </c>
      <c r="B1947" s="51" t="s">
        <v>5770</v>
      </c>
      <c r="C1947" s="51">
        <v>7075</v>
      </c>
      <c r="D1947" s="51" t="s">
        <v>5771</v>
      </c>
      <c r="E1947" s="52">
        <v>5194.5199999999995</v>
      </c>
      <c r="F1947" s="52">
        <v>20707971.3061</v>
      </c>
      <c r="G1947" s="52">
        <v>20159366.858877059</v>
      </c>
      <c r="H1947" s="53">
        <v>2.7213376841811243E-2</v>
      </c>
      <c r="I1947" s="52">
        <v>548604.44722294062</v>
      </c>
      <c r="J1947" s="52">
        <v>3986.503335457367</v>
      </c>
      <c r="K1947" s="52">
        <v>3880.8911812596853</v>
      </c>
      <c r="L1947" s="52">
        <v>3915.53</v>
      </c>
      <c r="M1947" s="51" t="s">
        <v>6521</v>
      </c>
      <c r="N1947" s="54" t="s">
        <v>6522</v>
      </c>
    </row>
    <row r="1948" spans="1:14" s="51" customFormat="1" ht="16.5" customHeight="1" x14ac:dyDescent="0.25">
      <c r="A1948" s="51" t="s">
        <v>5772</v>
      </c>
      <c r="B1948" s="51" t="s">
        <v>5773</v>
      </c>
      <c r="C1948" s="51">
        <v>7076</v>
      </c>
      <c r="D1948" s="51" t="s">
        <v>5774</v>
      </c>
      <c r="E1948" s="52">
        <v>6129.4000000000005</v>
      </c>
      <c r="F1948" s="52">
        <v>34148394.4727</v>
      </c>
      <c r="G1948" s="52">
        <v>33305491.451891288</v>
      </c>
      <c r="H1948" s="53">
        <v>2.5308229486006972E-2</v>
      </c>
      <c r="I1948" s="52">
        <v>842903.02080871165</v>
      </c>
      <c r="J1948" s="52">
        <v>5571.2458760563832</v>
      </c>
      <c r="K1948" s="52">
        <v>5433.7278447957851</v>
      </c>
      <c r="L1948" s="52">
        <v>5533.52</v>
      </c>
      <c r="M1948" s="51" t="s">
        <v>6521</v>
      </c>
      <c r="N1948" s="54" t="s">
        <v>6522</v>
      </c>
    </row>
    <row r="1949" spans="1:14" s="51" customFormat="1" ht="16.5" customHeight="1" x14ac:dyDescent="0.25">
      <c r="A1949" s="51" t="s">
        <v>5775</v>
      </c>
      <c r="B1949" s="51" t="s">
        <v>5776</v>
      </c>
      <c r="C1949" s="51">
        <v>7077</v>
      </c>
      <c r="D1949" s="51" t="s">
        <v>5777</v>
      </c>
      <c r="E1949" s="52">
        <v>848.78</v>
      </c>
      <c r="F1949" s="52">
        <v>6960172.4182999991</v>
      </c>
      <c r="G1949" s="52">
        <v>7031832.9115395118</v>
      </c>
      <c r="H1949" s="53">
        <v>-1.0190869740649644E-2</v>
      </c>
      <c r="I1949" s="52">
        <v>-71660.493239512667</v>
      </c>
      <c r="J1949" s="52">
        <v>8200.2078492660039</v>
      </c>
      <c r="K1949" s="52">
        <v>8284.6354903974079</v>
      </c>
      <c r="L1949" s="52">
        <v>8230.48</v>
      </c>
      <c r="M1949" s="51" t="s">
        <v>6521</v>
      </c>
      <c r="N1949" s="54" t="s">
        <v>6522</v>
      </c>
    </row>
    <row r="1950" spans="1:14" s="51" customFormat="1" ht="16.5" customHeight="1" x14ac:dyDescent="0.25">
      <c r="A1950" s="51" t="s">
        <v>5778</v>
      </c>
      <c r="B1950" s="51" t="s">
        <v>5779</v>
      </c>
      <c r="C1950" s="51">
        <v>7078</v>
      </c>
      <c r="D1950" s="51" t="s">
        <v>5780</v>
      </c>
      <c r="E1950" s="52">
        <v>21918.100000000002</v>
      </c>
      <c r="F1950" s="52">
        <v>11589195.375</v>
      </c>
      <c r="G1950" s="52">
        <v>12421359.052603533</v>
      </c>
      <c r="H1950" s="53">
        <v>-6.6994575559677694E-2</v>
      </c>
      <c r="I1950" s="52">
        <v>-832163.67760353349</v>
      </c>
      <c r="J1950" s="52">
        <v>528.75</v>
      </c>
      <c r="K1950" s="52">
        <v>566.71696235547483</v>
      </c>
      <c r="L1950" s="52">
        <v>528.75</v>
      </c>
      <c r="M1950" s="51" t="s">
        <v>6521</v>
      </c>
      <c r="N1950" s="54" t="s">
        <v>6522</v>
      </c>
    </row>
    <row r="1951" spans="1:14" s="51" customFormat="1" ht="16.5" customHeight="1" x14ac:dyDescent="0.25">
      <c r="A1951" s="51" t="s">
        <v>5781</v>
      </c>
      <c r="B1951" s="51" t="s">
        <v>5782</v>
      </c>
      <c r="C1951" s="51">
        <v>7079</v>
      </c>
      <c r="D1951" s="51" t="s">
        <v>5783</v>
      </c>
      <c r="E1951" s="52">
        <v>1473.77</v>
      </c>
      <c r="F1951" s="52">
        <v>3101591.3560000001</v>
      </c>
      <c r="G1951" s="52">
        <v>3615668.9617964756</v>
      </c>
      <c r="H1951" s="53">
        <v>-0.14218049584413606</v>
      </c>
      <c r="I1951" s="52">
        <v>-514077.60579647543</v>
      </c>
      <c r="J1951" s="52">
        <v>2104.5287636469734</v>
      </c>
      <c r="K1951" s="52">
        <v>2453.3468328141266</v>
      </c>
      <c r="L1951" s="52">
        <v>2058.1999999999998</v>
      </c>
      <c r="M1951" s="51" t="s">
        <v>6521</v>
      </c>
      <c r="N1951" s="54" t="s">
        <v>6522</v>
      </c>
    </row>
    <row r="1952" spans="1:14" s="51" customFormat="1" ht="16.5" customHeight="1" x14ac:dyDescent="0.25">
      <c r="A1952" s="51" t="s">
        <v>5784</v>
      </c>
      <c r="B1952" s="51" t="s">
        <v>5785</v>
      </c>
      <c r="C1952" s="51">
        <v>7080</v>
      </c>
      <c r="D1952" s="51" t="s">
        <v>5786</v>
      </c>
      <c r="E1952" s="52">
        <v>601.23</v>
      </c>
      <c r="F1952" s="52">
        <v>1989430.8154999998</v>
      </c>
      <c r="G1952" s="52">
        <v>1795481.8476078406</v>
      </c>
      <c r="H1952" s="53">
        <v>0.10802056737614008</v>
      </c>
      <c r="I1952" s="52">
        <v>193948.96789215924</v>
      </c>
      <c r="J1952" s="52">
        <v>3308.9347096784918</v>
      </c>
      <c r="K1952" s="52">
        <v>2986.3477331600893</v>
      </c>
      <c r="L1952" s="52">
        <v>3280.25</v>
      </c>
      <c r="M1952" s="51" t="s">
        <v>6521</v>
      </c>
      <c r="N1952" s="54" t="s">
        <v>6522</v>
      </c>
    </row>
    <row r="1953" spans="1:14" s="51" customFormat="1" ht="16.5" customHeight="1" x14ac:dyDescent="0.25">
      <c r="A1953" s="51" t="s">
        <v>5787</v>
      </c>
      <c r="B1953" s="51" t="s">
        <v>5788</v>
      </c>
      <c r="C1953" s="51">
        <v>7081</v>
      </c>
      <c r="D1953" s="51" t="s">
        <v>5789</v>
      </c>
      <c r="E1953" s="52">
        <v>954.44999999999993</v>
      </c>
      <c r="F1953" s="52">
        <v>3972935.4420000003</v>
      </c>
      <c r="G1953" s="52">
        <v>3755891.1443004971</v>
      </c>
      <c r="H1953" s="53">
        <v>5.778769654409821E-2</v>
      </c>
      <c r="I1953" s="52">
        <v>217044.29769950313</v>
      </c>
      <c r="J1953" s="52">
        <v>4162.539097909792</v>
      </c>
      <c r="K1953" s="52">
        <v>3935.1366172146236</v>
      </c>
      <c r="L1953" s="52">
        <v>4081.36</v>
      </c>
      <c r="M1953" s="51" t="s">
        <v>6524</v>
      </c>
      <c r="N1953" s="54" t="s">
        <v>6527</v>
      </c>
    </row>
    <row r="1954" spans="1:14" s="51" customFormat="1" ht="16.5" customHeight="1" x14ac:dyDescent="0.25">
      <c r="A1954" s="51" t="s">
        <v>5790</v>
      </c>
      <c r="B1954" s="51" t="s">
        <v>5791</v>
      </c>
      <c r="C1954" s="51">
        <v>7083</v>
      </c>
      <c r="D1954" s="51" t="s">
        <v>5792</v>
      </c>
      <c r="E1954" s="52">
        <v>1469.26</v>
      </c>
      <c r="F1954" s="52">
        <v>849966.91</v>
      </c>
      <c r="G1954" s="52">
        <v>822517.91777536715</v>
      </c>
      <c r="H1954" s="53">
        <v>3.3371907932258971E-2</v>
      </c>
      <c r="I1954" s="52">
        <v>27448.992224632879</v>
      </c>
      <c r="J1954" s="52">
        <v>578.5</v>
      </c>
      <c r="K1954" s="52">
        <v>559.81781153462771</v>
      </c>
      <c r="L1954" s="52">
        <v>578.5</v>
      </c>
      <c r="M1954" s="51" t="s">
        <v>6521</v>
      </c>
      <c r="N1954" s="54" t="s">
        <v>6522</v>
      </c>
    </row>
    <row r="1955" spans="1:14" s="51" customFormat="1" ht="16.5" customHeight="1" x14ac:dyDescent="0.25">
      <c r="A1955" s="51" t="s">
        <v>5793</v>
      </c>
      <c r="B1955" s="51" t="s">
        <v>5794</v>
      </c>
      <c r="C1955" s="51">
        <v>7084</v>
      </c>
      <c r="D1955" s="51" t="s">
        <v>5795</v>
      </c>
      <c r="E1955" s="52">
        <v>8515.7799999999988</v>
      </c>
      <c r="F1955" s="52">
        <v>18186843.673300005</v>
      </c>
      <c r="G1955" s="52">
        <v>20202456.518670261</v>
      </c>
      <c r="H1955" s="53">
        <v>-9.9770681031166264E-2</v>
      </c>
      <c r="I1955" s="52">
        <v>-2015612.8453702554</v>
      </c>
      <c r="J1955" s="52">
        <v>2135.663870285518</v>
      </c>
      <c r="K1955" s="52">
        <v>2372.3553824394553</v>
      </c>
      <c r="L1955" s="52">
        <v>2087.19</v>
      </c>
      <c r="M1955" s="51" t="s">
        <v>6521</v>
      </c>
      <c r="N1955" s="54" t="s">
        <v>6522</v>
      </c>
    </row>
    <row r="1956" spans="1:14" s="51" customFormat="1" ht="16.5" customHeight="1" x14ac:dyDescent="0.25">
      <c r="A1956" s="51" t="s">
        <v>5796</v>
      </c>
      <c r="B1956" s="51" t="s">
        <v>5797</v>
      </c>
      <c r="C1956" s="51">
        <v>7085</v>
      </c>
      <c r="D1956" s="51" t="s">
        <v>5798</v>
      </c>
      <c r="E1956" s="52">
        <v>3331.6499999999996</v>
      </c>
      <c r="F1956" s="52">
        <v>10984107.479799999</v>
      </c>
      <c r="G1956" s="52">
        <v>11036047.111270487</v>
      </c>
      <c r="H1956" s="53">
        <v>-4.7063618836354904E-3</v>
      </c>
      <c r="I1956" s="52">
        <v>-51939.631470488384</v>
      </c>
      <c r="J1956" s="52">
        <v>3296.8971770143921</v>
      </c>
      <c r="K1956" s="52">
        <v>3312.4869392854857</v>
      </c>
      <c r="L1956" s="52">
        <v>3253.5</v>
      </c>
      <c r="M1956" s="51" t="s">
        <v>6521</v>
      </c>
      <c r="N1956" s="54" t="s">
        <v>6522</v>
      </c>
    </row>
    <row r="1957" spans="1:14" s="51" customFormat="1" ht="16.5" customHeight="1" x14ac:dyDescent="0.25">
      <c r="A1957" s="51" t="s">
        <v>5799</v>
      </c>
      <c r="B1957" s="51" t="s">
        <v>5800</v>
      </c>
      <c r="C1957" s="51">
        <v>7086</v>
      </c>
      <c r="D1957" s="51" t="s">
        <v>5801</v>
      </c>
      <c r="E1957" s="52">
        <v>4345.28</v>
      </c>
      <c r="F1957" s="52">
        <v>18692335.411899999</v>
      </c>
      <c r="G1957" s="52">
        <v>18695850.93248371</v>
      </c>
      <c r="H1957" s="53">
        <v>-1.880374740046431E-4</v>
      </c>
      <c r="I1957" s="52">
        <v>-3515.5205837115645</v>
      </c>
      <c r="J1957" s="52">
        <v>4301.7562531988733</v>
      </c>
      <c r="K1957" s="52">
        <v>4302.5652967090064</v>
      </c>
      <c r="L1957" s="52">
        <v>4279.7700000000004</v>
      </c>
      <c r="M1957" s="51" t="s">
        <v>6521</v>
      </c>
      <c r="N1957" s="54" t="s">
        <v>6522</v>
      </c>
    </row>
    <row r="1958" spans="1:14" s="51" customFormat="1" ht="16.5" customHeight="1" x14ac:dyDescent="0.25">
      <c r="A1958" s="51" t="s">
        <v>5802</v>
      </c>
      <c r="B1958" s="51" t="s">
        <v>5803</v>
      </c>
      <c r="C1958" s="51">
        <v>7087</v>
      </c>
      <c r="D1958" s="51" t="s">
        <v>5804</v>
      </c>
      <c r="E1958" s="52">
        <v>402.43</v>
      </c>
      <c r="F1958" s="52">
        <v>2210891.3457000004</v>
      </c>
      <c r="G1958" s="52">
        <v>2446227.9221439203</v>
      </c>
      <c r="H1958" s="53">
        <v>-9.6203863226966391E-2</v>
      </c>
      <c r="I1958" s="52">
        <v>-235336.57644391991</v>
      </c>
      <c r="J1958" s="52">
        <v>5493.8532060234083</v>
      </c>
      <c r="K1958" s="52">
        <v>6078.6420548764263</v>
      </c>
      <c r="L1958" s="52">
        <v>5452.71</v>
      </c>
      <c r="M1958" s="51" t="s">
        <v>6524</v>
      </c>
      <c r="N1958" s="54" t="s">
        <v>6527</v>
      </c>
    </row>
    <row r="1959" spans="1:14" s="51" customFormat="1" ht="16.5" customHeight="1" x14ac:dyDescent="0.25">
      <c r="A1959" s="51" t="s">
        <v>5805</v>
      </c>
      <c r="B1959" s="51" t="s">
        <v>5806</v>
      </c>
      <c r="C1959" s="51">
        <v>7088</v>
      </c>
      <c r="D1959" s="51" t="s">
        <v>5807</v>
      </c>
      <c r="E1959" s="52">
        <v>17661.920000000002</v>
      </c>
      <c r="F1959" s="52">
        <v>8679420.7263999991</v>
      </c>
      <c r="G1959" s="52">
        <v>9148222.7867814861</v>
      </c>
      <c r="H1959" s="53">
        <v>-5.1245151250456145E-2</v>
      </c>
      <c r="I1959" s="52">
        <v>-468802.06038148701</v>
      </c>
      <c r="J1959" s="52">
        <v>491.4199999999999</v>
      </c>
      <c r="K1959" s="52">
        <v>517.96309726131051</v>
      </c>
      <c r="L1959" s="52">
        <v>491.42</v>
      </c>
      <c r="M1959" s="51" t="s">
        <v>6521</v>
      </c>
      <c r="N1959" s="54" t="s">
        <v>6522</v>
      </c>
    </row>
    <row r="1960" spans="1:14" s="51" customFormat="1" ht="16.5" customHeight="1" x14ac:dyDescent="0.25">
      <c r="A1960" s="51" t="s">
        <v>5808</v>
      </c>
      <c r="B1960" s="51" t="s">
        <v>5809</v>
      </c>
      <c r="C1960" s="51">
        <v>7089</v>
      </c>
      <c r="D1960" s="51" t="s">
        <v>5810</v>
      </c>
      <c r="E1960" s="52">
        <v>1159.3799999999999</v>
      </c>
      <c r="F1960" s="52">
        <v>5833664.8379999986</v>
      </c>
      <c r="G1960" s="52">
        <v>6276427.442651934</v>
      </c>
      <c r="H1960" s="53">
        <v>-7.054373028247074E-2</v>
      </c>
      <c r="I1960" s="52">
        <v>-442762.6046519354</v>
      </c>
      <c r="J1960" s="52">
        <v>5031.7107747244208</v>
      </c>
      <c r="K1960" s="52">
        <v>5413.6067921233198</v>
      </c>
      <c r="L1960" s="52">
        <v>4982.8999999999996</v>
      </c>
      <c r="M1960" s="51" t="s">
        <v>6521</v>
      </c>
      <c r="N1960" s="54" t="s">
        <v>6528</v>
      </c>
    </row>
    <row r="1961" spans="1:14" s="51" customFormat="1" ht="16.5" customHeight="1" x14ac:dyDescent="0.25">
      <c r="A1961" s="51" t="s">
        <v>5811</v>
      </c>
      <c r="B1961" s="51" t="s">
        <v>5812</v>
      </c>
      <c r="C1961" s="51">
        <v>7090</v>
      </c>
      <c r="D1961" s="51" t="s">
        <v>5813</v>
      </c>
      <c r="E1961" s="52">
        <v>435.40999999999997</v>
      </c>
      <c r="F1961" s="52">
        <v>2906616.9063999997</v>
      </c>
      <c r="G1961" s="52">
        <v>2910170.0004297439</v>
      </c>
      <c r="H1961" s="53">
        <v>-1.2209231863498093E-3</v>
      </c>
      <c r="I1961" s="52">
        <v>-3553.0940297441557</v>
      </c>
      <c r="J1961" s="52">
        <v>6675.586014101651</v>
      </c>
      <c r="K1961" s="52">
        <v>6683.7463549981494</v>
      </c>
      <c r="L1961" s="52">
        <v>6358.98</v>
      </c>
      <c r="M1961" s="51" t="s">
        <v>6521</v>
      </c>
      <c r="N1961" s="54" t="s">
        <v>6526</v>
      </c>
    </row>
    <row r="1962" spans="1:14" s="51" customFormat="1" ht="16.5" customHeight="1" x14ac:dyDescent="0.25">
      <c r="A1962" s="51" t="s">
        <v>5814</v>
      </c>
      <c r="B1962" s="51" t="s">
        <v>5815</v>
      </c>
      <c r="C1962" s="51">
        <v>7091</v>
      </c>
      <c r="D1962" s="51" t="s">
        <v>5816</v>
      </c>
      <c r="E1962" s="52">
        <v>1196.67</v>
      </c>
      <c r="F1962" s="52">
        <v>11820533.671</v>
      </c>
      <c r="G1962" s="52">
        <v>14425663.046286892</v>
      </c>
      <c r="H1962" s="53">
        <v>-0.18058992275973351</v>
      </c>
      <c r="I1962" s="52">
        <v>-2605129.3752868921</v>
      </c>
      <c r="J1962" s="52">
        <v>9877.8557756106529</v>
      </c>
      <c r="K1962" s="52">
        <v>12054.838047487521</v>
      </c>
      <c r="L1962" s="52">
        <v>9484.5</v>
      </c>
      <c r="M1962" s="51" t="s">
        <v>6524</v>
      </c>
      <c r="N1962" s="54" t="s">
        <v>6522</v>
      </c>
    </row>
    <row r="1963" spans="1:14" s="51" customFormat="1" ht="16.5" customHeight="1" x14ac:dyDescent="0.25">
      <c r="A1963" s="51" t="s">
        <v>5817</v>
      </c>
      <c r="B1963" s="51" t="s">
        <v>5818</v>
      </c>
      <c r="C1963" s="51">
        <v>7093</v>
      </c>
      <c r="D1963" s="51" t="s">
        <v>5819</v>
      </c>
      <c r="E1963" s="52">
        <v>2036.1</v>
      </c>
      <c r="F1963" s="52">
        <v>927260.30100000009</v>
      </c>
      <c r="G1963" s="52">
        <v>867028.98928463855</v>
      </c>
      <c r="H1963" s="53">
        <v>6.9468624993792583E-2</v>
      </c>
      <c r="I1963" s="52">
        <v>60231.311715361546</v>
      </c>
      <c r="J1963" s="52">
        <v>455.41000000000008</v>
      </c>
      <c r="K1963" s="52">
        <v>425.82829393676076</v>
      </c>
      <c r="L1963" s="52">
        <v>455.41</v>
      </c>
      <c r="M1963" s="51" t="s">
        <v>6523</v>
      </c>
      <c r="N1963" s="54" t="s">
        <v>6522</v>
      </c>
    </row>
    <row r="1964" spans="1:14" s="51" customFormat="1" ht="16.5" customHeight="1" x14ac:dyDescent="0.25">
      <c r="A1964" s="51" t="s">
        <v>5820</v>
      </c>
      <c r="B1964" s="51" t="s">
        <v>5821</v>
      </c>
      <c r="C1964" s="51">
        <v>7094</v>
      </c>
      <c r="D1964" s="51" t="s">
        <v>5822</v>
      </c>
      <c r="E1964" s="52">
        <v>1474.31</v>
      </c>
      <c r="F1964" s="52">
        <v>4674586.1492999997</v>
      </c>
      <c r="G1964" s="52">
        <v>4111229.70580824</v>
      </c>
      <c r="H1964" s="53">
        <v>0.13702869550097474</v>
      </c>
      <c r="I1964" s="52">
        <v>563356.44349175971</v>
      </c>
      <c r="J1964" s="52">
        <v>3170.6941886713107</v>
      </c>
      <c r="K1964" s="52">
        <v>2788.578864559177</v>
      </c>
      <c r="L1964" s="52">
        <v>3039.78</v>
      </c>
      <c r="M1964" s="51" t="s">
        <v>6524</v>
      </c>
      <c r="N1964" s="54" t="s">
        <v>6526</v>
      </c>
    </row>
    <row r="1965" spans="1:14" s="51" customFormat="1" ht="16.5" customHeight="1" x14ac:dyDescent="0.25">
      <c r="A1965" s="51" t="s">
        <v>5823</v>
      </c>
      <c r="B1965" s="51" t="s">
        <v>5824</v>
      </c>
      <c r="C1965" s="51">
        <v>7095</v>
      </c>
      <c r="D1965" s="51" t="s">
        <v>5825</v>
      </c>
      <c r="E1965" s="52">
        <v>625.92000000000007</v>
      </c>
      <c r="F1965" s="52">
        <v>3115858.1843999997</v>
      </c>
      <c r="G1965" s="52">
        <v>2740447.8210738879</v>
      </c>
      <c r="H1965" s="53">
        <v>0.13698869230029764</v>
      </c>
      <c r="I1965" s="52">
        <v>375410.36332611181</v>
      </c>
      <c r="J1965" s="52">
        <v>4978.0454121932507</v>
      </c>
      <c r="K1965" s="52">
        <v>4378.2716977790897</v>
      </c>
      <c r="L1965" s="52">
        <v>4787.57</v>
      </c>
      <c r="M1965" s="51" t="s">
        <v>6521</v>
      </c>
      <c r="N1965" s="54" t="s">
        <v>6527</v>
      </c>
    </row>
    <row r="1966" spans="1:14" s="51" customFormat="1" ht="16.5" customHeight="1" x14ac:dyDescent="0.25">
      <c r="A1966" s="51" t="s">
        <v>5826</v>
      </c>
      <c r="B1966" s="51" t="s">
        <v>5827</v>
      </c>
      <c r="C1966" s="51">
        <v>7096</v>
      </c>
      <c r="D1966" s="51" t="s">
        <v>5828</v>
      </c>
      <c r="E1966" s="52">
        <v>432.67</v>
      </c>
      <c r="F1966" s="52">
        <v>3139316.9342999998</v>
      </c>
      <c r="G1966" s="52">
        <v>2517716.054532385</v>
      </c>
      <c r="H1966" s="53">
        <v>0.24689077970036011</v>
      </c>
      <c r="I1966" s="52">
        <v>621600.87976761488</v>
      </c>
      <c r="J1966" s="52">
        <v>7255.6843189960009</v>
      </c>
      <c r="K1966" s="52">
        <v>5819.0215511414817</v>
      </c>
      <c r="L1966" s="52">
        <v>6626.58</v>
      </c>
      <c r="M1966" s="51" t="s">
        <v>6524</v>
      </c>
      <c r="N1966" s="54" t="s">
        <v>6526</v>
      </c>
    </row>
    <row r="1967" spans="1:14" s="51" customFormat="1" ht="16.5" customHeight="1" x14ac:dyDescent="0.25">
      <c r="A1967" s="51" t="s">
        <v>5829</v>
      </c>
      <c r="B1967" s="51" t="s">
        <v>5830</v>
      </c>
      <c r="C1967" s="51">
        <v>7097</v>
      </c>
      <c r="D1967" s="51" t="s">
        <v>5831</v>
      </c>
      <c r="E1967" s="52">
        <v>236.14</v>
      </c>
      <c r="F1967" s="52">
        <v>2337719.8807999999</v>
      </c>
      <c r="G1967" s="52">
        <v>1663068.036552178</v>
      </c>
      <c r="H1967" s="53">
        <v>0.40566701386822968</v>
      </c>
      <c r="I1967" s="52">
        <v>674651.84424782195</v>
      </c>
      <c r="J1967" s="52">
        <v>9899.7200000000012</v>
      </c>
      <c r="K1967" s="52">
        <v>7042.7205748800634</v>
      </c>
      <c r="L1967" s="52">
        <v>9899.7199999999993</v>
      </c>
      <c r="M1967" s="51" t="s">
        <v>6523</v>
      </c>
      <c r="N1967" s="54" t="s">
        <v>6528</v>
      </c>
    </row>
    <row r="1968" spans="1:14" s="51" customFormat="1" ht="16.5" customHeight="1" x14ac:dyDescent="0.25">
      <c r="A1968" s="51" t="s">
        <v>5832</v>
      </c>
      <c r="B1968" s="51" t="s">
        <v>5833</v>
      </c>
      <c r="C1968" s="51">
        <v>7098</v>
      </c>
      <c r="D1968" s="51" t="s">
        <v>5834</v>
      </c>
      <c r="E1968" s="52">
        <v>1979.5900000000001</v>
      </c>
      <c r="F1968" s="52">
        <v>1057417.7944</v>
      </c>
      <c r="G1968" s="52">
        <v>1103764.4734612515</v>
      </c>
      <c r="H1968" s="53">
        <v>-4.1989645595237102E-2</v>
      </c>
      <c r="I1968" s="52">
        <v>-46346.67906125146</v>
      </c>
      <c r="J1968" s="52">
        <v>534.16</v>
      </c>
      <c r="K1968" s="52">
        <v>557.57226166087491</v>
      </c>
      <c r="L1968" s="52">
        <v>534.16</v>
      </c>
      <c r="M1968" s="51" t="s">
        <v>6521</v>
      </c>
      <c r="N1968" s="54" t="s">
        <v>6522</v>
      </c>
    </row>
    <row r="1969" spans="1:14" s="51" customFormat="1" ht="16.5" customHeight="1" x14ac:dyDescent="0.25">
      <c r="A1969" s="51" t="s">
        <v>5835</v>
      </c>
      <c r="B1969" s="51" t="s">
        <v>5836</v>
      </c>
      <c r="C1969" s="51">
        <v>7099</v>
      </c>
      <c r="D1969" s="51" t="s">
        <v>5837</v>
      </c>
      <c r="E1969" s="52">
        <v>1818.03</v>
      </c>
      <c r="F1969" s="52">
        <v>4278552.3866999997</v>
      </c>
      <c r="G1969" s="52">
        <v>4719748.8740017656</v>
      </c>
      <c r="H1969" s="53">
        <v>-9.3478805563586231E-2</v>
      </c>
      <c r="I1969" s="52">
        <v>-441196.48730176594</v>
      </c>
      <c r="J1969" s="52">
        <v>2353.4003216118545</v>
      </c>
      <c r="K1969" s="52">
        <v>2596.0786532685192</v>
      </c>
      <c r="L1969" s="52">
        <v>2282.9699999999998</v>
      </c>
      <c r="M1969" s="51" t="s">
        <v>6521</v>
      </c>
      <c r="N1969" s="54" t="s">
        <v>6522</v>
      </c>
    </row>
    <row r="1970" spans="1:14" s="51" customFormat="1" ht="16.5" customHeight="1" x14ac:dyDescent="0.25">
      <c r="A1970" s="51" t="s">
        <v>5838</v>
      </c>
      <c r="B1970" s="51" t="s">
        <v>5839</v>
      </c>
      <c r="C1970" s="51">
        <v>7100</v>
      </c>
      <c r="D1970" s="51" t="s">
        <v>5840</v>
      </c>
      <c r="E1970" s="52">
        <v>927.02</v>
      </c>
      <c r="F1970" s="52">
        <v>3607624.6044000001</v>
      </c>
      <c r="G1970" s="52">
        <v>3434028.2475585928</v>
      </c>
      <c r="H1970" s="53">
        <v>5.0551813883541907E-2</v>
      </c>
      <c r="I1970" s="52">
        <v>173596.35684140725</v>
      </c>
      <c r="J1970" s="52">
        <v>3891.6362153998834</v>
      </c>
      <c r="K1970" s="52">
        <v>3704.3734197305266</v>
      </c>
      <c r="L1970" s="52">
        <v>3846.54</v>
      </c>
      <c r="M1970" s="51" t="s">
        <v>6521</v>
      </c>
      <c r="N1970" s="54" t="s">
        <v>6527</v>
      </c>
    </row>
    <row r="1971" spans="1:14" s="51" customFormat="1" ht="16.5" customHeight="1" x14ac:dyDescent="0.25">
      <c r="A1971" s="51" t="s">
        <v>5841</v>
      </c>
      <c r="B1971" s="51" t="s">
        <v>5842</v>
      </c>
      <c r="C1971" s="51">
        <v>7101</v>
      </c>
      <c r="D1971" s="51" t="s">
        <v>5843</v>
      </c>
      <c r="E1971" s="52">
        <v>1489.07</v>
      </c>
      <c r="F1971" s="52">
        <v>7909056.0572999995</v>
      </c>
      <c r="G1971" s="52">
        <v>7482955.0515618967</v>
      </c>
      <c r="H1971" s="53">
        <v>5.6942879223785159E-2</v>
      </c>
      <c r="I1971" s="52">
        <v>426101.00573810283</v>
      </c>
      <c r="J1971" s="52">
        <v>5311.4064868004862</v>
      </c>
      <c r="K1971" s="52">
        <v>5025.2540522352183</v>
      </c>
      <c r="L1971" s="52">
        <v>5397.95</v>
      </c>
      <c r="M1971" s="51" t="s">
        <v>6524</v>
      </c>
      <c r="N1971" s="54" t="s">
        <v>6522</v>
      </c>
    </row>
    <row r="1972" spans="1:14" s="51" customFormat="1" ht="16.5" customHeight="1" x14ac:dyDescent="0.25">
      <c r="A1972" s="51" t="s">
        <v>5844</v>
      </c>
      <c r="B1972" s="51" t="s">
        <v>5845</v>
      </c>
      <c r="C1972" s="51">
        <v>7103</v>
      </c>
      <c r="D1972" s="51" t="s">
        <v>5846</v>
      </c>
      <c r="E1972" s="52">
        <v>3776.58</v>
      </c>
      <c r="F1972" s="52">
        <v>1791609.5520000001</v>
      </c>
      <c r="G1972" s="52">
        <v>2788910.8853863827</v>
      </c>
      <c r="H1972" s="53">
        <v>-0.35759526724648782</v>
      </c>
      <c r="I1972" s="52">
        <v>-997301.33338638255</v>
      </c>
      <c r="J1972" s="52">
        <v>474.40000000000003</v>
      </c>
      <c r="K1972" s="52">
        <v>738.47525681605657</v>
      </c>
      <c r="L1972" s="52">
        <v>474.4</v>
      </c>
      <c r="M1972" s="51" t="s">
        <v>6524</v>
      </c>
      <c r="N1972" s="54" t="s">
        <v>6527</v>
      </c>
    </row>
    <row r="1973" spans="1:14" s="51" customFormat="1" ht="16.5" customHeight="1" x14ac:dyDescent="0.25">
      <c r="A1973" s="51" t="s">
        <v>5847</v>
      </c>
      <c r="B1973" s="51" t="s">
        <v>5848</v>
      </c>
      <c r="C1973" s="51">
        <v>7104</v>
      </c>
      <c r="D1973" s="51" t="s">
        <v>5849</v>
      </c>
      <c r="E1973" s="52">
        <v>164.81</v>
      </c>
      <c r="F1973" s="52">
        <v>447571.19670000003</v>
      </c>
      <c r="G1973" s="52">
        <v>405509.27534355305</v>
      </c>
      <c r="H1973" s="53">
        <v>0.10372616340479901</v>
      </c>
      <c r="I1973" s="52">
        <v>42061.921356446983</v>
      </c>
      <c r="J1973" s="52">
        <v>2715.6798537710092</v>
      </c>
      <c r="K1973" s="52">
        <v>2460.465234776731</v>
      </c>
      <c r="L1973" s="52">
        <v>2697.21</v>
      </c>
      <c r="M1973" s="51" t="s">
        <v>6524</v>
      </c>
      <c r="N1973" s="54" t="s">
        <v>6528</v>
      </c>
    </row>
    <row r="1974" spans="1:14" s="51" customFormat="1" ht="16.5" customHeight="1" x14ac:dyDescent="0.25">
      <c r="A1974" s="51" t="s">
        <v>5850</v>
      </c>
      <c r="B1974" s="51" t="s">
        <v>5851</v>
      </c>
      <c r="C1974" s="51">
        <v>7105</v>
      </c>
      <c r="D1974" s="51" t="s">
        <v>5852</v>
      </c>
      <c r="E1974" s="52">
        <v>440.9</v>
      </c>
      <c r="F1974" s="52">
        <v>2069932.6130999997</v>
      </c>
      <c r="G1974" s="52">
        <v>1703550.6297998955</v>
      </c>
      <c r="H1974" s="53">
        <v>0.21506961806185987</v>
      </c>
      <c r="I1974" s="52">
        <v>366381.98330010427</v>
      </c>
      <c r="J1974" s="52">
        <v>4694.7893243365843</v>
      </c>
      <c r="K1974" s="52">
        <v>3863.8027439326279</v>
      </c>
      <c r="L1974" s="52">
        <v>4913.9399999999996</v>
      </c>
      <c r="M1974" s="51" t="s">
        <v>6524</v>
      </c>
      <c r="N1974" s="54" t="s">
        <v>6522</v>
      </c>
    </row>
    <row r="1975" spans="1:14" s="51" customFormat="1" ht="16.5" customHeight="1" x14ac:dyDescent="0.25">
      <c r="A1975" s="51" t="s">
        <v>5853</v>
      </c>
      <c r="B1975" s="51" t="s">
        <v>5854</v>
      </c>
      <c r="C1975" s="51">
        <v>7106</v>
      </c>
      <c r="D1975" s="51" t="s">
        <v>5855</v>
      </c>
      <c r="E1975" s="52">
        <v>515.37</v>
      </c>
      <c r="F1975" s="52">
        <v>3090744.1091</v>
      </c>
      <c r="G1975" s="52">
        <v>2748278.1892382326</v>
      </c>
      <c r="H1975" s="53">
        <v>0.12461108238707519</v>
      </c>
      <c r="I1975" s="52">
        <v>342465.91986176744</v>
      </c>
      <c r="J1975" s="52">
        <v>5997.1362498787275</v>
      </c>
      <c r="K1975" s="52">
        <v>5332.6312925436723</v>
      </c>
      <c r="L1975" s="52">
        <v>6024.87</v>
      </c>
      <c r="M1975" s="51" t="s">
        <v>6524</v>
      </c>
      <c r="N1975" s="54" t="s">
        <v>6528</v>
      </c>
    </row>
    <row r="1976" spans="1:14" s="51" customFormat="1" ht="16.5" customHeight="1" x14ac:dyDescent="0.25">
      <c r="A1976" s="51" t="s">
        <v>5856</v>
      </c>
      <c r="B1976" s="51" t="s">
        <v>5857</v>
      </c>
      <c r="C1976" s="51">
        <v>7108</v>
      </c>
      <c r="D1976" s="51" t="s">
        <v>5858</v>
      </c>
      <c r="E1976" s="52">
        <v>338.25</v>
      </c>
      <c r="F1976" s="52">
        <v>156819.465</v>
      </c>
      <c r="G1976" s="52">
        <v>165429.34971095936</v>
      </c>
      <c r="H1976" s="53">
        <v>-5.204569035665485E-2</v>
      </c>
      <c r="I1976" s="52">
        <v>-8609.8847109593626</v>
      </c>
      <c r="J1976" s="52">
        <v>463.62</v>
      </c>
      <c r="K1976" s="52">
        <v>489.07420461480962</v>
      </c>
      <c r="L1976" s="52">
        <v>463.62</v>
      </c>
      <c r="M1976" s="51" t="s">
        <v>6524</v>
      </c>
      <c r="N1976" s="54" t="s">
        <v>6527</v>
      </c>
    </row>
    <row r="1977" spans="1:14" s="51" customFormat="1" ht="16.5" customHeight="1" x14ac:dyDescent="0.25">
      <c r="A1977" s="51" t="s">
        <v>5859</v>
      </c>
      <c r="B1977" s="51" t="s">
        <v>5860</v>
      </c>
      <c r="C1977" s="51">
        <v>7109</v>
      </c>
      <c r="D1977" s="51" t="s">
        <v>5861</v>
      </c>
      <c r="E1977" s="52">
        <v>2206.5300000000002</v>
      </c>
      <c r="F1977" s="52">
        <v>3697293.1996000004</v>
      </c>
      <c r="G1977" s="52">
        <v>3812741.7024252643</v>
      </c>
      <c r="H1977" s="53">
        <v>-3.0279654861442018E-2</v>
      </c>
      <c r="I1977" s="52">
        <v>-115448.50282526389</v>
      </c>
      <c r="J1977" s="52">
        <v>1675.6142901297512</v>
      </c>
      <c r="K1977" s="52">
        <v>1727.9355832122219</v>
      </c>
      <c r="L1977" s="52">
        <v>1627.38</v>
      </c>
      <c r="M1977" s="51" t="s">
        <v>6521</v>
      </c>
      <c r="N1977" s="54" t="s">
        <v>6522</v>
      </c>
    </row>
    <row r="1978" spans="1:14" s="51" customFormat="1" ht="16.5" customHeight="1" x14ac:dyDescent="0.25">
      <c r="A1978" s="51" t="s">
        <v>5862</v>
      </c>
      <c r="B1978" s="51" t="s">
        <v>5863</v>
      </c>
      <c r="C1978" s="51">
        <v>7110</v>
      </c>
      <c r="D1978" s="51" t="s">
        <v>5864</v>
      </c>
      <c r="E1978" s="52">
        <v>755.92</v>
      </c>
      <c r="F1978" s="52">
        <v>2478697.4181999997</v>
      </c>
      <c r="G1978" s="52">
        <v>2327324.3819995555</v>
      </c>
      <c r="H1978" s="53">
        <v>6.5041657867387581E-2</v>
      </c>
      <c r="I1978" s="52">
        <v>151373.03620044421</v>
      </c>
      <c r="J1978" s="52">
        <v>3279.0472777542595</v>
      </c>
      <c r="K1978" s="52">
        <v>3078.7972034071799</v>
      </c>
      <c r="L1978" s="52">
        <v>3245.2</v>
      </c>
      <c r="M1978" s="51" t="s">
        <v>6521</v>
      </c>
      <c r="N1978" s="54" t="s">
        <v>6526</v>
      </c>
    </row>
    <row r="1979" spans="1:14" s="51" customFormat="1" ht="16.5" customHeight="1" x14ac:dyDescent="0.25">
      <c r="A1979" s="51" t="s">
        <v>5865</v>
      </c>
      <c r="B1979" s="51" t="s">
        <v>5866</v>
      </c>
      <c r="C1979" s="51">
        <v>7111</v>
      </c>
      <c r="D1979" s="51" t="s">
        <v>5867</v>
      </c>
      <c r="E1979" s="52">
        <v>663.58</v>
      </c>
      <c r="F1979" s="52">
        <v>3213936.7945999997</v>
      </c>
      <c r="G1979" s="52">
        <v>3111268.3999791211</v>
      </c>
      <c r="H1979" s="53">
        <v>3.2998887084626727E-2</v>
      </c>
      <c r="I1979" s="52">
        <v>102668.39462087862</v>
      </c>
      <c r="J1979" s="52">
        <v>4843.3298089152768</v>
      </c>
      <c r="K1979" s="52">
        <v>4688.6108682888589</v>
      </c>
      <c r="L1979" s="52">
        <v>4802.84</v>
      </c>
      <c r="M1979" s="51" t="s">
        <v>6524</v>
      </c>
      <c r="N1979" s="54" t="s">
        <v>6522</v>
      </c>
    </row>
    <row r="1980" spans="1:14" s="51" customFormat="1" ht="16.5" customHeight="1" x14ac:dyDescent="0.25">
      <c r="A1980" s="51" t="s">
        <v>5868</v>
      </c>
      <c r="B1980" s="51" t="s">
        <v>5869</v>
      </c>
      <c r="C1980" s="51">
        <v>7113</v>
      </c>
      <c r="D1980" s="51" t="s">
        <v>5870</v>
      </c>
      <c r="E1980" s="52">
        <v>10153.539999999999</v>
      </c>
      <c r="F1980" s="52">
        <v>5169370.2848000005</v>
      </c>
      <c r="G1980" s="52">
        <v>5639120.1066893786</v>
      </c>
      <c r="H1980" s="53">
        <v>-8.3301971407230613E-2</v>
      </c>
      <c r="I1980" s="52">
        <v>-469749.82188937813</v>
      </c>
      <c r="J1980" s="52">
        <v>509.12000000000012</v>
      </c>
      <c r="K1980" s="52">
        <v>555.38463498340275</v>
      </c>
      <c r="L1980" s="52">
        <v>509.12</v>
      </c>
      <c r="M1980" s="51" t="s">
        <v>6521</v>
      </c>
      <c r="N1980" s="54" t="s">
        <v>6527</v>
      </c>
    </row>
    <row r="1981" spans="1:14" s="51" customFormat="1" ht="16.5" customHeight="1" x14ac:dyDescent="0.25">
      <c r="A1981" s="51" t="s">
        <v>5871</v>
      </c>
      <c r="B1981" s="51" t="s">
        <v>5872</v>
      </c>
      <c r="C1981" s="51">
        <v>7114</v>
      </c>
      <c r="D1981" s="51" t="s">
        <v>5873</v>
      </c>
      <c r="E1981" s="52">
        <v>7131.5400000000009</v>
      </c>
      <c r="F1981" s="52">
        <v>4357299.6245999997</v>
      </c>
      <c r="G1981" s="52">
        <v>4510261.9833499631</v>
      </c>
      <c r="H1981" s="53">
        <v>-3.3914295735954503E-2</v>
      </c>
      <c r="I1981" s="52">
        <v>-152962.35874996334</v>
      </c>
      <c r="J1981" s="52">
        <v>610.9899999999999</v>
      </c>
      <c r="K1981" s="52">
        <v>632.43871356676993</v>
      </c>
      <c r="L1981" s="52">
        <v>610.99</v>
      </c>
      <c r="M1981" s="51" t="s">
        <v>6524</v>
      </c>
      <c r="N1981" s="54" t="s">
        <v>6522</v>
      </c>
    </row>
    <row r="1982" spans="1:14" s="51" customFormat="1" ht="16.5" customHeight="1" x14ac:dyDescent="0.25">
      <c r="A1982" s="51" t="s">
        <v>5874</v>
      </c>
      <c r="B1982" s="51" t="s">
        <v>5875</v>
      </c>
      <c r="C1982" s="51">
        <v>7118</v>
      </c>
      <c r="D1982" s="51" t="s">
        <v>5876</v>
      </c>
      <c r="E1982" s="52">
        <v>3033.17</v>
      </c>
      <c r="F1982" s="52">
        <v>7304544.2968999995</v>
      </c>
      <c r="G1982" s="52">
        <v>9164683.7855728045</v>
      </c>
      <c r="H1982" s="53">
        <v>-0.20296821278231847</v>
      </c>
      <c r="I1982" s="52">
        <v>-1860139.488672805</v>
      </c>
      <c r="J1982" s="52">
        <v>2408.2211998997745</v>
      </c>
      <c r="K1982" s="52">
        <v>3021.4870203690543</v>
      </c>
      <c r="L1982" s="52">
        <v>2325.67</v>
      </c>
      <c r="M1982" s="51" t="s">
        <v>6525</v>
      </c>
      <c r="N1982" s="54" t="s">
        <v>6529</v>
      </c>
    </row>
    <row r="1983" spans="1:14" s="51" customFormat="1" ht="16.5" customHeight="1" x14ac:dyDescent="0.25">
      <c r="A1983" s="51" t="s">
        <v>5877</v>
      </c>
      <c r="B1983" s="51" t="s">
        <v>5878</v>
      </c>
      <c r="C1983" s="51">
        <v>7119</v>
      </c>
      <c r="D1983" s="51" t="s">
        <v>5879</v>
      </c>
      <c r="E1983" s="52">
        <v>579.46</v>
      </c>
      <c r="F1983" s="52">
        <v>2396950.6694999998</v>
      </c>
      <c r="G1983" s="52">
        <v>2708592.7628456685</v>
      </c>
      <c r="H1983" s="53">
        <v>-0.11505682863091427</v>
      </c>
      <c r="I1983" s="52">
        <v>-311642.09334566863</v>
      </c>
      <c r="J1983" s="52">
        <v>4136.5248153453213</v>
      </c>
      <c r="K1983" s="52">
        <v>4674.3394934001799</v>
      </c>
      <c r="L1983" s="52">
        <v>4331.24</v>
      </c>
      <c r="M1983" s="51" t="s">
        <v>6524</v>
      </c>
      <c r="N1983" s="54" t="s">
        <v>6522</v>
      </c>
    </row>
    <row r="1984" spans="1:14" s="51" customFormat="1" ht="16.5" customHeight="1" x14ac:dyDescent="0.25">
      <c r="A1984" s="51" t="s">
        <v>5880</v>
      </c>
      <c r="B1984" s="51" t="s">
        <v>5881</v>
      </c>
      <c r="C1984" s="51">
        <v>7122</v>
      </c>
      <c r="D1984" s="51" t="s">
        <v>5882</v>
      </c>
      <c r="E1984" s="52">
        <v>2468.5300000000002</v>
      </c>
      <c r="F1984" s="52">
        <v>1524021.0514</v>
      </c>
      <c r="G1984" s="52">
        <v>1512754.0202294597</v>
      </c>
      <c r="H1984" s="53">
        <v>7.448025931427571E-3</v>
      </c>
      <c r="I1984" s="52">
        <v>11267.031170540256</v>
      </c>
      <c r="J1984" s="52">
        <v>617.38</v>
      </c>
      <c r="K1984" s="52">
        <v>612.8157325329081</v>
      </c>
      <c r="L1984" s="52">
        <v>617.38</v>
      </c>
      <c r="M1984" s="51" t="s">
        <v>6524</v>
      </c>
      <c r="N1984" s="54" t="s">
        <v>6526</v>
      </c>
    </row>
    <row r="1985" spans="1:14" s="51" customFormat="1" ht="16.5" customHeight="1" x14ac:dyDescent="0.25">
      <c r="A1985" s="51" t="s">
        <v>5883</v>
      </c>
      <c r="B1985" s="51" t="s">
        <v>5884</v>
      </c>
      <c r="C1985" s="51">
        <v>7123</v>
      </c>
      <c r="D1985" s="51" t="s">
        <v>5885</v>
      </c>
      <c r="E1985" s="52">
        <v>3416.0899999999997</v>
      </c>
      <c r="F1985" s="52">
        <v>5625587.9809000008</v>
      </c>
      <c r="G1985" s="52">
        <v>5461248.1027176967</v>
      </c>
      <c r="H1985" s="53">
        <v>3.0092000050413903E-2</v>
      </c>
      <c r="I1985" s="52">
        <v>164339.87818230409</v>
      </c>
      <c r="J1985" s="52">
        <v>1646.791501658329</v>
      </c>
      <c r="K1985" s="52">
        <v>1598.683905493619</v>
      </c>
      <c r="L1985" s="52">
        <v>1612.01</v>
      </c>
      <c r="M1985" s="51" t="s">
        <v>6521</v>
      </c>
      <c r="N1985" s="54" t="s">
        <v>6522</v>
      </c>
    </row>
    <row r="1986" spans="1:14" s="51" customFormat="1" ht="16.5" customHeight="1" x14ac:dyDescent="0.25">
      <c r="A1986" s="51" t="s">
        <v>5886</v>
      </c>
      <c r="B1986" s="51" t="s">
        <v>5887</v>
      </c>
      <c r="C1986" s="51">
        <v>7124</v>
      </c>
      <c r="D1986" s="51" t="s">
        <v>5888</v>
      </c>
      <c r="E1986" s="52">
        <v>742.27</v>
      </c>
      <c r="F1986" s="52">
        <v>2454722.5525000002</v>
      </c>
      <c r="G1986" s="52">
        <v>2241696.6234198101</v>
      </c>
      <c r="H1986" s="53">
        <v>9.5028884307819306E-2</v>
      </c>
      <c r="I1986" s="52">
        <v>213025.92908019014</v>
      </c>
      <c r="J1986" s="52">
        <v>3307.0480451857143</v>
      </c>
      <c r="K1986" s="52">
        <v>3020.0555369606882</v>
      </c>
      <c r="L1986" s="52">
        <v>3277.95</v>
      </c>
      <c r="M1986" s="51" t="s">
        <v>6521</v>
      </c>
      <c r="N1986" s="54" t="s">
        <v>6522</v>
      </c>
    </row>
    <row r="1987" spans="1:14" s="51" customFormat="1" ht="16.5" customHeight="1" x14ac:dyDescent="0.25">
      <c r="A1987" s="51" t="s">
        <v>5889</v>
      </c>
      <c r="B1987" s="51" t="s">
        <v>5890</v>
      </c>
      <c r="C1987" s="51">
        <v>7125</v>
      </c>
      <c r="D1987" s="51" t="s">
        <v>5891</v>
      </c>
      <c r="E1987" s="52">
        <v>375.95</v>
      </c>
      <c r="F1987" s="52">
        <v>1607601.5510000002</v>
      </c>
      <c r="G1987" s="52">
        <v>1454511.6498549748</v>
      </c>
      <c r="H1987" s="53">
        <v>0.10525175316422497</v>
      </c>
      <c r="I1987" s="52">
        <v>153089.90114502539</v>
      </c>
      <c r="J1987" s="52">
        <v>4276.1046708338881</v>
      </c>
      <c r="K1987" s="52">
        <v>3868.8965284079663</v>
      </c>
      <c r="L1987" s="52">
        <v>4212.58</v>
      </c>
      <c r="M1987" s="51" t="s">
        <v>6524</v>
      </c>
      <c r="N1987" s="54" t="s">
        <v>6526</v>
      </c>
    </row>
    <row r="1988" spans="1:14" s="51" customFormat="1" ht="16.5" customHeight="1" x14ac:dyDescent="0.25">
      <c r="A1988" s="51" t="s">
        <v>5892</v>
      </c>
      <c r="B1988" s="51" t="s">
        <v>5893</v>
      </c>
      <c r="C1988" s="51">
        <v>7126</v>
      </c>
      <c r="D1988" s="51" t="s">
        <v>5894</v>
      </c>
      <c r="E1988" s="52">
        <v>191.71</v>
      </c>
      <c r="F1988" s="52">
        <v>1017774.7826000002</v>
      </c>
      <c r="G1988" s="52">
        <v>1097845.5999135836</v>
      </c>
      <c r="H1988" s="53">
        <v>-7.2934497637815565E-2</v>
      </c>
      <c r="I1988" s="52">
        <v>-80070.817313583451</v>
      </c>
      <c r="J1988" s="52">
        <v>5308.9290209170103</v>
      </c>
      <c r="K1988" s="52">
        <v>5726.5953779854135</v>
      </c>
      <c r="L1988" s="52">
        <v>5298.14</v>
      </c>
      <c r="M1988" s="51" t="s">
        <v>6523</v>
      </c>
      <c r="N1988" s="54" t="s">
        <v>6529</v>
      </c>
    </row>
    <row r="1989" spans="1:14" s="51" customFormat="1" ht="16.5" customHeight="1" x14ac:dyDescent="0.25">
      <c r="A1989" s="51" t="s">
        <v>5895</v>
      </c>
      <c r="B1989" s="51" t="s">
        <v>5896</v>
      </c>
      <c r="C1989" s="51">
        <v>7127</v>
      </c>
      <c r="D1989" s="51" t="s">
        <v>5897</v>
      </c>
      <c r="E1989" s="52">
        <v>904.98</v>
      </c>
      <c r="F1989" s="52">
        <v>412453.68479999993</v>
      </c>
      <c r="G1989" s="52">
        <v>504640.06946295139</v>
      </c>
      <c r="H1989" s="53">
        <v>-0.1826774967771746</v>
      </c>
      <c r="I1989" s="52">
        <v>-92186.384662951459</v>
      </c>
      <c r="J1989" s="52">
        <v>455.75999999999993</v>
      </c>
      <c r="K1989" s="52">
        <v>557.62565964214832</v>
      </c>
      <c r="L1989" s="52">
        <v>455.76</v>
      </c>
      <c r="M1989" s="51" t="s">
        <v>6524</v>
      </c>
      <c r="N1989" s="54" t="s">
        <v>6522</v>
      </c>
    </row>
    <row r="1990" spans="1:14" s="51" customFormat="1" ht="16.5" customHeight="1" x14ac:dyDescent="0.25">
      <c r="A1990" s="51" t="s">
        <v>5898</v>
      </c>
      <c r="B1990" s="51" t="s">
        <v>5899</v>
      </c>
      <c r="C1990" s="51">
        <v>7128</v>
      </c>
      <c r="D1990" s="51" t="s">
        <v>5900</v>
      </c>
      <c r="E1990" s="52">
        <v>1266.9099999999999</v>
      </c>
      <c r="F1990" s="52">
        <v>2370860.5301000001</v>
      </c>
      <c r="G1990" s="52">
        <v>2530734.7273943136</v>
      </c>
      <c r="H1990" s="53">
        <v>-6.3173036495580259E-2</v>
      </c>
      <c r="I1990" s="52">
        <v>-159874.19729431346</v>
      </c>
      <c r="J1990" s="52">
        <v>1871.3724969413774</v>
      </c>
      <c r="K1990" s="52">
        <v>1997.5647262980906</v>
      </c>
      <c r="L1990" s="52">
        <v>1832.09</v>
      </c>
      <c r="M1990" s="51" t="s">
        <v>6524</v>
      </c>
      <c r="N1990" s="54" t="s">
        <v>6522</v>
      </c>
    </row>
    <row r="1991" spans="1:14" s="51" customFormat="1" ht="16.5" customHeight="1" x14ac:dyDescent="0.25">
      <c r="A1991" s="51" t="s">
        <v>5901</v>
      </c>
      <c r="B1991" s="51" t="s">
        <v>5902</v>
      </c>
      <c r="C1991" s="51">
        <v>7129</v>
      </c>
      <c r="D1991" s="51" t="s">
        <v>5903</v>
      </c>
      <c r="E1991" s="52">
        <v>600.39999999999986</v>
      </c>
      <c r="F1991" s="52">
        <v>2060488.2</v>
      </c>
      <c r="G1991" s="52">
        <v>1934256.200634799</v>
      </c>
      <c r="H1991" s="53">
        <v>6.5261261317799191E-2</v>
      </c>
      <c r="I1991" s="52">
        <v>126231.99936520099</v>
      </c>
      <c r="J1991" s="52">
        <v>3431.8590939373757</v>
      </c>
      <c r="K1991" s="52">
        <v>3221.6125926628906</v>
      </c>
      <c r="L1991" s="52">
        <v>3399.1</v>
      </c>
      <c r="M1991" s="51" t="s">
        <v>6524</v>
      </c>
      <c r="N1991" s="54" t="s">
        <v>6522</v>
      </c>
    </row>
    <row r="1992" spans="1:14" s="51" customFormat="1" ht="16.5" customHeight="1" x14ac:dyDescent="0.25">
      <c r="A1992" s="51" t="s">
        <v>5904</v>
      </c>
      <c r="B1992" s="51" t="s">
        <v>5905</v>
      </c>
      <c r="C1992" s="51">
        <v>7130</v>
      </c>
      <c r="D1992" s="51" t="s">
        <v>5906</v>
      </c>
      <c r="E1992" s="52">
        <v>1877.0099999999998</v>
      </c>
      <c r="F1992" s="52">
        <v>9254819.1774000004</v>
      </c>
      <c r="G1992" s="52">
        <v>7627246.6130897347</v>
      </c>
      <c r="H1992" s="53">
        <v>0.21338926704127492</v>
      </c>
      <c r="I1992" s="52">
        <v>1627572.5643102657</v>
      </c>
      <c r="J1992" s="52">
        <v>4930.6179388495539</v>
      </c>
      <c r="K1992" s="52">
        <v>4063.508778903541</v>
      </c>
      <c r="L1992" s="52">
        <v>4863.74</v>
      </c>
      <c r="M1992" s="51" t="s">
        <v>6521</v>
      </c>
      <c r="N1992" s="54" t="s">
        <v>6526</v>
      </c>
    </row>
    <row r="1993" spans="1:14" s="51" customFormat="1" ht="16.5" customHeight="1" x14ac:dyDescent="0.25">
      <c r="A1993" s="51" t="s">
        <v>5907</v>
      </c>
      <c r="B1993" s="51" t="s">
        <v>5908</v>
      </c>
      <c r="C1993" s="51">
        <v>7132</v>
      </c>
      <c r="D1993" s="51" t="s">
        <v>5909</v>
      </c>
      <c r="E1993" s="52">
        <v>4505.75</v>
      </c>
      <c r="F1993" s="52">
        <v>2386019.9125000001</v>
      </c>
      <c r="G1993" s="52">
        <v>1906672.5338760447</v>
      </c>
      <c r="H1993" s="53">
        <v>0.25140519418376361</v>
      </c>
      <c r="I1993" s="52">
        <v>479347.37862395542</v>
      </c>
      <c r="J1993" s="52">
        <v>529.55000000000007</v>
      </c>
      <c r="K1993" s="52">
        <v>423.16429759219767</v>
      </c>
      <c r="L1993" s="52">
        <v>529.54999999999995</v>
      </c>
      <c r="M1993" s="51" t="s">
        <v>6524</v>
      </c>
      <c r="N1993" s="54" t="s">
        <v>6522</v>
      </c>
    </row>
    <row r="1994" spans="1:14" s="51" customFormat="1" ht="16.5" customHeight="1" x14ac:dyDescent="0.25">
      <c r="A1994" s="51" t="s">
        <v>5910</v>
      </c>
      <c r="B1994" s="51" t="s">
        <v>5911</v>
      </c>
      <c r="C1994" s="51">
        <v>7133</v>
      </c>
      <c r="D1994" s="51" t="s">
        <v>5912</v>
      </c>
      <c r="E1994" s="52">
        <v>28421.21</v>
      </c>
      <c r="F1994" s="52">
        <v>19124916.421099994</v>
      </c>
      <c r="G1994" s="52">
        <v>13334290.410275841</v>
      </c>
      <c r="H1994" s="53">
        <v>0.43426577887952011</v>
      </c>
      <c r="I1994" s="52">
        <v>5790626.0108241532</v>
      </c>
      <c r="J1994" s="52">
        <v>672.90999999999985</v>
      </c>
      <c r="K1994" s="52">
        <v>469.16687960420552</v>
      </c>
      <c r="L1994" s="52">
        <v>672.91</v>
      </c>
      <c r="M1994" s="51" t="s">
        <v>6523</v>
      </c>
      <c r="N1994" s="54" t="s">
        <v>6522</v>
      </c>
    </row>
    <row r="1995" spans="1:14" s="51" customFormat="1" ht="16.5" customHeight="1" x14ac:dyDescent="0.25">
      <c r="A1995" s="51" t="s">
        <v>5916</v>
      </c>
      <c r="B1995" s="51" t="s">
        <v>5917</v>
      </c>
      <c r="C1995" s="51">
        <v>7135</v>
      </c>
      <c r="D1995" s="51" t="s">
        <v>5918</v>
      </c>
      <c r="E1995" s="52">
        <v>10528.689999999999</v>
      </c>
      <c r="F1995" s="52">
        <v>6256042.3111000005</v>
      </c>
      <c r="G1995" s="52">
        <v>5777940.8360380726</v>
      </c>
      <c r="H1995" s="53">
        <v>8.2745996996009596E-2</v>
      </c>
      <c r="I1995" s="52">
        <v>478101.47506192792</v>
      </c>
      <c r="J1995" s="52">
        <v>594.19000000000017</v>
      </c>
      <c r="K1995" s="52">
        <v>548.78060195884518</v>
      </c>
      <c r="L1995" s="52">
        <v>594.19000000000005</v>
      </c>
      <c r="M1995" s="51" t="s">
        <v>6521</v>
      </c>
      <c r="N1995" s="54" t="s">
        <v>6522</v>
      </c>
    </row>
    <row r="1996" spans="1:14" s="51" customFormat="1" ht="16.5" customHeight="1" x14ac:dyDescent="0.25">
      <c r="A1996" s="51" t="s">
        <v>5913</v>
      </c>
      <c r="B1996" s="51" t="s">
        <v>5914</v>
      </c>
      <c r="C1996" s="51">
        <v>7134</v>
      </c>
      <c r="D1996" s="51" t="s">
        <v>5915</v>
      </c>
      <c r="E1996" s="52">
        <v>4734.3000000000011</v>
      </c>
      <c r="F1996" s="52">
        <v>13089398.698999999</v>
      </c>
      <c r="G1996" s="52">
        <v>12362534.603468522</v>
      </c>
      <c r="H1996" s="53">
        <v>5.8795717775183665E-2</v>
      </c>
      <c r="I1996" s="52">
        <v>726864.09553147666</v>
      </c>
      <c r="J1996" s="52">
        <v>2764.8012798090522</v>
      </c>
      <c r="K1996" s="52">
        <v>2611.269797745922</v>
      </c>
      <c r="L1996" s="52">
        <v>2588.4899999999998</v>
      </c>
      <c r="M1996" s="51" t="s">
        <v>6521</v>
      </c>
      <c r="N1996" s="54" t="s">
        <v>6522</v>
      </c>
    </row>
    <row r="1997" spans="1:14" s="51" customFormat="1" ht="16.5" customHeight="1" x14ac:dyDescent="0.25">
      <c r="A1997" s="51" t="s">
        <v>5919</v>
      </c>
      <c r="B1997" s="51" t="s">
        <v>5920</v>
      </c>
      <c r="C1997" s="51">
        <v>7258</v>
      </c>
      <c r="D1997" s="51" t="s">
        <v>5921</v>
      </c>
      <c r="E1997" s="52">
        <v>1777.06</v>
      </c>
      <c r="F1997" s="52">
        <v>4466202.8056000005</v>
      </c>
      <c r="G1997" s="52">
        <v>4391409.0698301438</v>
      </c>
      <c r="H1997" s="53">
        <v>1.7031830690450667E-2</v>
      </c>
      <c r="I1997" s="52">
        <v>74793.735769856721</v>
      </c>
      <c r="J1997" s="52">
        <v>2513.2538043735162</v>
      </c>
      <c r="K1997" s="52">
        <v>2471.1653347833749</v>
      </c>
      <c r="L1997" s="52">
        <v>2687.88</v>
      </c>
      <c r="M1997" s="51" t="s">
        <v>6521</v>
      </c>
      <c r="N1997" s="54" t="s">
        <v>6527</v>
      </c>
    </row>
    <row r="1998" spans="1:14" s="51" customFormat="1" ht="16.5" customHeight="1" x14ac:dyDescent="0.25">
      <c r="A1998" s="51" t="s">
        <v>5973</v>
      </c>
      <c r="B1998" s="51" t="s">
        <v>5920</v>
      </c>
      <c r="C1998" s="51">
        <v>7285</v>
      </c>
      <c r="D1998" s="51" t="s">
        <v>5921</v>
      </c>
      <c r="E1998" s="52">
        <v>1025.83</v>
      </c>
      <c r="F1998" s="52">
        <v>5710044.1955000004</v>
      </c>
      <c r="G1998" s="52">
        <v>6613691.3003809974</v>
      </c>
      <c r="H1998" s="53">
        <v>-0.13663279155907082</v>
      </c>
      <c r="I1998" s="52">
        <v>-903647.10488099698</v>
      </c>
      <c r="J1998" s="52">
        <v>5566.2675058245522</v>
      </c>
      <c r="K1998" s="52">
        <v>6447.1611284335586</v>
      </c>
      <c r="L1998" s="52">
        <v>5210.1499999999996</v>
      </c>
      <c r="M1998" s="51" t="s">
        <v>6525</v>
      </c>
      <c r="N1998" s="54" t="s">
        <v>6522</v>
      </c>
    </row>
    <row r="1999" spans="1:14" s="51" customFormat="1" ht="16.5" customHeight="1" x14ac:dyDescent="0.25">
      <c r="A1999" s="51" t="s">
        <v>5922</v>
      </c>
      <c r="B1999" s="51" t="s">
        <v>5923</v>
      </c>
      <c r="C1999" s="51">
        <v>7259</v>
      </c>
      <c r="D1999" s="51" t="s">
        <v>5924</v>
      </c>
      <c r="E1999" s="52">
        <v>719.7</v>
      </c>
      <c r="F1999" s="52">
        <v>2546832.3503999999</v>
      </c>
      <c r="G1999" s="52">
        <v>2333511.8213054431</v>
      </c>
      <c r="H1999" s="53">
        <v>9.1416091037935354E-2</v>
      </c>
      <c r="I1999" s="52">
        <v>213320.52909455681</v>
      </c>
      <c r="J1999" s="52">
        <v>3538.7416290120882</v>
      </c>
      <c r="K1999" s="52">
        <v>3242.3396155418131</v>
      </c>
      <c r="L1999" s="52">
        <v>3855</v>
      </c>
      <c r="M1999" s="51" t="s">
        <v>6524</v>
      </c>
      <c r="N1999" s="54" t="s">
        <v>6522</v>
      </c>
    </row>
    <row r="2000" spans="1:14" s="51" customFormat="1" ht="16.5" customHeight="1" x14ac:dyDescent="0.25">
      <c r="A2000" s="51" t="s">
        <v>5974</v>
      </c>
      <c r="B2000" s="51" t="s">
        <v>5923</v>
      </c>
      <c r="C2000" s="51">
        <v>7286</v>
      </c>
      <c r="D2000" s="51" t="s">
        <v>5924</v>
      </c>
      <c r="E2000" s="52">
        <v>514.45000000000005</v>
      </c>
      <c r="F2000" s="52">
        <v>4121378.4704</v>
      </c>
      <c r="G2000" s="52">
        <v>3418019.5991941327</v>
      </c>
      <c r="H2000" s="53">
        <v>0.20577964835886209</v>
      </c>
      <c r="I2000" s="52">
        <v>703358.87120586727</v>
      </c>
      <c r="J2000" s="52">
        <v>8011.2323265623472</v>
      </c>
      <c r="K2000" s="52">
        <v>6644.0268231978471</v>
      </c>
      <c r="L2000" s="52">
        <v>7472.48</v>
      </c>
      <c r="M2000" s="51" t="s">
        <v>6525</v>
      </c>
      <c r="N2000" s="54" t="s">
        <v>6531</v>
      </c>
    </row>
    <row r="2001" spans="1:14" s="51" customFormat="1" ht="16.5" customHeight="1" x14ac:dyDescent="0.25">
      <c r="A2001" s="51" t="s">
        <v>5925</v>
      </c>
      <c r="B2001" s="51" t="s">
        <v>5926</v>
      </c>
      <c r="C2001" s="51">
        <v>7262</v>
      </c>
      <c r="D2001" s="51" t="s">
        <v>5927</v>
      </c>
      <c r="E2001" s="52">
        <v>5078.07</v>
      </c>
      <c r="F2001" s="52">
        <v>2482059.0545999999</v>
      </c>
      <c r="G2001" s="52">
        <v>2819543.8129562731</v>
      </c>
      <c r="H2001" s="53">
        <v>-0.11969480906999019</v>
      </c>
      <c r="I2001" s="52">
        <v>-337484.75835627317</v>
      </c>
      <c r="J2001" s="52">
        <v>488.78000000000003</v>
      </c>
      <c r="K2001" s="52">
        <v>555.23925683503251</v>
      </c>
      <c r="L2001" s="52">
        <v>488.78</v>
      </c>
      <c r="M2001" s="51" t="s">
        <v>6524</v>
      </c>
      <c r="N2001" s="54" t="s">
        <v>6522</v>
      </c>
    </row>
    <row r="2002" spans="1:14" s="51" customFormat="1" ht="16.5" customHeight="1" x14ac:dyDescent="0.25">
      <c r="A2002" s="51" t="s">
        <v>5928</v>
      </c>
      <c r="B2002" s="51" t="s">
        <v>5929</v>
      </c>
      <c r="C2002" s="51">
        <v>7263</v>
      </c>
      <c r="D2002" s="51" t="s">
        <v>5930</v>
      </c>
      <c r="E2002" s="52">
        <v>3178.18</v>
      </c>
      <c r="F2002" s="52">
        <v>2239186.7189999996</v>
      </c>
      <c r="G2002" s="52">
        <v>2257148.3681252538</v>
      </c>
      <c r="H2002" s="53">
        <v>-7.9576732211772416E-3</v>
      </c>
      <c r="I2002" s="52">
        <v>-17961.649125254247</v>
      </c>
      <c r="J2002" s="52">
        <v>704.55</v>
      </c>
      <c r="K2002" s="52">
        <v>710.20155187096202</v>
      </c>
      <c r="L2002" s="52">
        <v>704.55</v>
      </c>
      <c r="M2002" s="51" t="s">
        <v>6521</v>
      </c>
      <c r="N2002" s="54" t="s">
        <v>6527</v>
      </c>
    </row>
    <row r="2003" spans="1:14" s="51" customFormat="1" ht="16.5" customHeight="1" x14ac:dyDescent="0.25">
      <c r="A2003" s="51" t="s">
        <v>5931</v>
      </c>
      <c r="B2003" s="51" t="s">
        <v>5932</v>
      </c>
      <c r="C2003" s="51">
        <v>7264</v>
      </c>
      <c r="D2003" s="51" t="s">
        <v>5933</v>
      </c>
      <c r="E2003" s="52">
        <v>104.91999999999999</v>
      </c>
      <c r="F2003" s="52">
        <v>214712.26119999995</v>
      </c>
      <c r="G2003" s="52">
        <v>278738.99373438803</v>
      </c>
      <c r="H2003" s="53">
        <v>-0.2297013836370505</v>
      </c>
      <c r="I2003" s="52">
        <v>-64026.73253438808</v>
      </c>
      <c r="J2003" s="52">
        <v>2046.4378688524587</v>
      </c>
      <c r="K2003" s="52">
        <v>2656.6812212579875</v>
      </c>
      <c r="L2003" s="52">
        <v>2029.6</v>
      </c>
      <c r="M2003" s="51" t="s">
        <v>6525</v>
      </c>
      <c r="N2003" s="54" t="s">
        <v>6530</v>
      </c>
    </row>
    <row r="2004" spans="1:14" s="51" customFormat="1" ht="16.5" customHeight="1" x14ac:dyDescent="0.25">
      <c r="A2004" s="51" t="s">
        <v>5934</v>
      </c>
      <c r="B2004" s="51" t="s">
        <v>5935</v>
      </c>
      <c r="C2004" s="51">
        <v>7267</v>
      </c>
      <c r="D2004" s="51" t="s">
        <v>5936</v>
      </c>
      <c r="E2004" s="52">
        <v>20776.369999999995</v>
      </c>
      <c r="F2004" s="52">
        <v>46815055.702799998</v>
      </c>
      <c r="G2004" s="52">
        <v>50985649.689427204</v>
      </c>
      <c r="H2004" s="53">
        <v>-8.1799369274136224E-2</v>
      </c>
      <c r="I2004" s="52">
        <v>-4170593.9866272062</v>
      </c>
      <c r="J2004" s="52">
        <v>2253.2836921367884</v>
      </c>
      <c r="K2004" s="52">
        <v>2454.0210676565357</v>
      </c>
      <c r="L2004" s="52">
        <v>2375.6999999999998</v>
      </c>
      <c r="M2004" s="51" t="s">
        <v>6521</v>
      </c>
      <c r="N2004" s="54" t="s">
        <v>6522</v>
      </c>
    </row>
    <row r="2005" spans="1:14" s="51" customFormat="1" ht="16.5" customHeight="1" x14ac:dyDescent="0.25">
      <c r="A2005" s="51" t="s">
        <v>5970</v>
      </c>
      <c r="B2005" s="51" t="s">
        <v>5935</v>
      </c>
      <c r="C2005" s="51">
        <v>7281</v>
      </c>
      <c r="D2005" s="51" t="s">
        <v>5936</v>
      </c>
      <c r="E2005" s="52">
        <v>6070.3300000000008</v>
      </c>
      <c r="F2005" s="52">
        <v>29747108.329400007</v>
      </c>
      <c r="G2005" s="52">
        <v>36840691.247980207</v>
      </c>
      <c r="H2005" s="53">
        <v>-0.19254749784232417</v>
      </c>
      <c r="I2005" s="52">
        <v>-7093582.9185802005</v>
      </c>
      <c r="J2005" s="52">
        <v>4900.4104108672846</v>
      </c>
      <c r="K2005" s="52">
        <v>6068.9766862724437</v>
      </c>
      <c r="L2005" s="52">
        <v>4605.0200000000004</v>
      </c>
      <c r="M2005" s="51" t="s">
        <v>6524</v>
      </c>
      <c r="N2005" s="54" t="s">
        <v>6522</v>
      </c>
    </row>
    <row r="2006" spans="1:14" s="51" customFormat="1" ht="16.5" customHeight="1" x14ac:dyDescent="0.25">
      <c r="A2006" s="51" t="s">
        <v>5937</v>
      </c>
      <c r="B2006" s="51" t="s">
        <v>5938</v>
      </c>
      <c r="C2006" s="51">
        <v>7268</v>
      </c>
      <c r="D2006" s="51" t="s">
        <v>5939</v>
      </c>
      <c r="E2006" s="52">
        <v>8480.5299999999988</v>
      </c>
      <c r="F2006" s="52">
        <v>26930827.1116</v>
      </c>
      <c r="G2006" s="52">
        <v>28559832.949795291</v>
      </c>
      <c r="H2006" s="53">
        <v>-5.7038353167502165E-2</v>
      </c>
      <c r="I2006" s="52">
        <v>-1629005.8381952904</v>
      </c>
      <c r="J2006" s="52">
        <v>3175.6066085020634</v>
      </c>
      <c r="K2006" s="52">
        <v>3367.6943480885388</v>
      </c>
      <c r="L2006" s="52">
        <v>3270.87</v>
      </c>
      <c r="M2006" s="51" t="s">
        <v>6521</v>
      </c>
      <c r="N2006" s="54" t="s">
        <v>6522</v>
      </c>
    </row>
    <row r="2007" spans="1:14" s="51" customFormat="1" ht="16.5" customHeight="1" x14ac:dyDescent="0.25">
      <c r="A2007" s="51" t="s">
        <v>5971</v>
      </c>
      <c r="B2007" s="51" t="s">
        <v>5938</v>
      </c>
      <c r="C2007" s="51">
        <v>7282</v>
      </c>
      <c r="D2007" s="51" t="s">
        <v>5939</v>
      </c>
      <c r="E2007" s="52">
        <v>3196.68</v>
      </c>
      <c r="F2007" s="52">
        <v>20915669.032000002</v>
      </c>
      <c r="G2007" s="52">
        <v>19645778.565661941</v>
      </c>
      <c r="H2007" s="53">
        <v>6.463935557930256E-2</v>
      </c>
      <c r="I2007" s="52">
        <v>1269890.4663380608</v>
      </c>
      <c r="J2007" s="52">
        <v>6542.9348674249541</v>
      </c>
      <c r="K2007" s="52">
        <v>6145.681946789151</v>
      </c>
      <c r="L2007" s="52">
        <v>6340.22</v>
      </c>
      <c r="M2007" s="51" t="s">
        <v>6524</v>
      </c>
      <c r="N2007" s="54" t="s">
        <v>6522</v>
      </c>
    </row>
    <row r="2008" spans="1:14" s="51" customFormat="1" ht="16.5" customHeight="1" x14ac:dyDescent="0.25">
      <c r="A2008" s="51" t="s">
        <v>5940</v>
      </c>
      <c r="B2008" s="51" t="s">
        <v>5941</v>
      </c>
      <c r="C2008" s="51">
        <v>7269</v>
      </c>
      <c r="D2008" s="51" t="s">
        <v>5942</v>
      </c>
      <c r="E2008" s="52">
        <v>2320.3400000000006</v>
      </c>
      <c r="F2008" s="52">
        <v>11302264.102999996</v>
      </c>
      <c r="G2008" s="52">
        <v>10952896.958183279</v>
      </c>
      <c r="H2008" s="53">
        <v>3.1897236516563066E-2</v>
      </c>
      <c r="I2008" s="52">
        <v>349367.14481671713</v>
      </c>
      <c r="J2008" s="52">
        <v>4870.9517152658636</v>
      </c>
      <c r="K2008" s="52">
        <v>4720.3844945927221</v>
      </c>
      <c r="L2008" s="52">
        <v>4796.8999999999996</v>
      </c>
      <c r="M2008" s="51" t="s">
        <v>6521</v>
      </c>
      <c r="N2008" s="54" t="s">
        <v>6528</v>
      </c>
    </row>
    <row r="2009" spans="1:14" s="51" customFormat="1" ht="16.5" customHeight="1" x14ac:dyDescent="0.25">
      <c r="A2009" s="51" t="s">
        <v>5972</v>
      </c>
      <c r="B2009" s="51" t="s">
        <v>5941</v>
      </c>
      <c r="C2009" s="51">
        <v>7283</v>
      </c>
      <c r="D2009" s="51" t="s">
        <v>5942</v>
      </c>
      <c r="E2009" s="52">
        <v>648.01</v>
      </c>
      <c r="F2009" s="52">
        <v>6229299.1491999999</v>
      </c>
      <c r="G2009" s="52">
        <v>5232179.5068192175</v>
      </c>
      <c r="H2009" s="53">
        <v>0.19057443290720699</v>
      </c>
      <c r="I2009" s="52">
        <v>997119.6423807824</v>
      </c>
      <c r="J2009" s="52">
        <v>9612.9676227218715</v>
      </c>
      <c r="K2009" s="52">
        <v>8074.226488509772</v>
      </c>
      <c r="L2009" s="52">
        <v>9298.2199999999993</v>
      </c>
      <c r="M2009" s="51" t="s">
        <v>6525</v>
      </c>
      <c r="N2009" s="54" t="s">
        <v>6531</v>
      </c>
    </row>
    <row r="2010" spans="1:14" s="51" customFormat="1" ht="16.5" customHeight="1" x14ac:dyDescent="0.25">
      <c r="A2010" s="51" t="s">
        <v>5943</v>
      </c>
      <c r="B2010" s="51" t="s">
        <v>5944</v>
      </c>
      <c r="C2010" s="51">
        <v>7270</v>
      </c>
      <c r="D2010" s="51" t="s">
        <v>5945</v>
      </c>
      <c r="E2010" s="52">
        <v>636.56000000000006</v>
      </c>
      <c r="F2010" s="52">
        <v>4563916.3839000007</v>
      </c>
      <c r="G2010" s="52">
        <v>4835416.1628129035</v>
      </c>
      <c r="H2010" s="53">
        <v>-5.6148172105824123E-2</v>
      </c>
      <c r="I2010" s="52">
        <v>-271499.77891290281</v>
      </c>
      <c r="J2010" s="52">
        <v>7169.6562521993219</v>
      </c>
      <c r="K2010" s="52">
        <v>7596.1671528416855</v>
      </c>
      <c r="L2010" s="52">
        <v>7165.05</v>
      </c>
      <c r="M2010" s="51" t="s">
        <v>6524</v>
      </c>
      <c r="N2010" s="54" t="s">
        <v>6528</v>
      </c>
    </row>
    <row r="2011" spans="1:14" s="51" customFormat="1" ht="16.5" customHeight="1" x14ac:dyDescent="0.25">
      <c r="A2011" s="51" t="s">
        <v>5946</v>
      </c>
      <c r="B2011" s="51" t="s">
        <v>5947</v>
      </c>
      <c r="C2011" s="51">
        <v>7271</v>
      </c>
      <c r="D2011" s="51" t="s">
        <v>5948</v>
      </c>
      <c r="E2011" s="52">
        <v>45485.35</v>
      </c>
      <c r="F2011" s="52">
        <v>19003779.23</v>
      </c>
      <c r="G2011" s="52">
        <v>17337097.571974467</v>
      </c>
      <c r="H2011" s="53">
        <v>9.6133833884613606E-2</v>
      </c>
      <c r="I2011" s="52">
        <v>1666681.658025533</v>
      </c>
      <c r="J2011" s="52">
        <v>417.8</v>
      </c>
      <c r="K2011" s="52">
        <v>381.15783591803665</v>
      </c>
      <c r="L2011" s="52">
        <v>417.8</v>
      </c>
      <c r="M2011" s="51" t="s">
        <v>6521</v>
      </c>
      <c r="N2011" s="54" t="s">
        <v>6522</v>
      </c>
    </row>
    <row r="2012" spans="1:14" s="51" customFormat="1" ht="16.5" customHeight="1" x14ac:dyDescent="0.25">
      <c r="A2012" s="51" t="s">
        <v>5949</v>
      </c>
      <c r="B2012" s="51" t="s">
        <v>5950</v>
      </c>
      <c r="C2012" s="51">
        <v>7272</v>
      </c>
      <c r="D2012" s="51" t="s">
        <v>5951</v>
      </c>
      <c r="E2012" s="52">
        <v>94802.559999999998</v>
      </c>
      <c r="F2012" s="52">
        <v>57118542.400000006</v>
      </c>
      <c r="G2012" s="52">
        <v>56271054.471180342</v>
      </c>
      <c r="H2012" s="53">
        <v>1.5060814779181309E-2</v>
      </c>
      <c r="I2012" s="52">
        <v>847487.92881966382</v>
      </c>
      <c r="J2012" s="52">
        <v>602.50000000000011</v>
      </c>
      <c r="K2012" s="52">
        <v>593.56049531975032</v>
      </c>
      <c r="L2012" s="52">
        <v>602.5</v>
      </c>
      <c r="M2012" s="51" t="s">
        <v>6521</v>
      </c>
      <c r="N2012" s="54" t="s">
        <v>6522</v>
      </c>
    </row>
    <row r="2013" spans="1:14" s="51" customFormat="1" ht="16.5" customHeight="1" x14ac:dyDescent="0.25">
      <c r="A2013" s="51" t="s">
        <v>5952</v>
      </c>
      <c r="B2013" s="51" t="s">
        <v>5953</v>
      </c>
      <c r="C2013" s="51">
        <v>7273</v>
      </c>
      <c r="D2013" s="51" t="s">
        <v>5954</v>
      </c>
      <c r="E2013" s="52">
        <v>999.53</v>
      </c>
      <c r="F2013" s="52">
        <v>2695465.4451000001</v>
      </c>
      <c r="G2013" s="52">
        <v>2992189.1649630023</v>
      </c>
      <c r="H2013" s="53">
        <v>-9.9166096628343081E-2</v>
      </c>
      <c r="I2013" s="52">
        <v>-296723.71986300219</v>
      </c>
      <c r="J2013" s="52">
        <v>2696.7329095674968</v>
      </c>
      <c r="K2013" s="52">
        <v>2993.5961551559258</v>
      </c>
      <c r="L2013" s="52">
        <v>2657.25</v>
      </c>
      <c r="M2013" s="51" t="s">
        <v>6521</v>
      </c>
      <c r="N2013" s="54" t="s">
        <v>6522</v>
      </c>
    </row>
    <row r="2014" spans="1:14" s="51" customFormat="1" ht="16.5" customHeight="1" x14ac:dyDescent="0.25">
      <c r="A2014" s="51" t="s">
        <v>5955</v>
      </c>
      <c r="B2014" s="51" t="s">
        <v>5956</v>
      </c>
      <c r="C2014" s="51">
        <v>7274</v>
      </c>
      <c r="D2014" s="51" t="s">
        <v>5957</v>
      </c>
      <c r="E2014" s="52">
        <v>558.67000000000007</v>
      </c>
      <c r="F2014" s="52">
        <v>2333301.8997999998</v>
      </c>
      <c r="G2014" s="52">
        <v>2558836.1449097334</v>
      </c>
      <c r="H2014" s="53">
        <v>-8.8139385383619318E-2</v>
      </c>
      <c r="I2014" s="52">
        <v>-225534.24510973366</v>
      </c>
      <c r="J2014" s="52">
        <v>4176.5297936169818</v>
      </c>
      <c r="K2014" s="52">
        <v>4580.2283009822131</v>
      </c>
      <c r="L2014" s="52">
        <v>3974.2</v>
      </c>
      <c r="M2014" s="51" t="s">
        <v>6524</v>
      </c>
      <c r="N2014" s="54" t="s">
        <v>6522</v>
      </c>
    </row>
    <row r="2015" spans="1:14" s="51" customFormat="1" ht="16.5" customHeight="1" x14ac:dyDescent="0.25">
      <c r="A2015" s="51" t="s">
        <v>5958</v>
      </c>
      <c r="B2015" s="51" t="s">
        <v>5959</v>
      </c>
      <c r="C2015" s="51">
        <v>7276</v>
      </c>
      <c r="D2015" s="51" t="s">
        <v>5960</v>
      </c>
      <c r="E2015" s="52">
        <v>925.55000000000007</v>
      </c>
      <c r="F2015" s="52">
        <v>2380166.2330000005</v>
      </c>
      <c r="G2015" s="52">
        <v>2693057.2882697149</v>
      </c>
      <c r="H2015" s="53">
        <v>-0.11618432947289681</v>
      </c>
      <c r="I2015" s="52">
        <v>-312891.05526971444</v>
      </c>
      <c r="J2015" s="52">
        <v>2571.6236108259955</v>
      </c>
      <c r="K2015" s="52">
        <v>2909.6832027115929</v>
      </c>
      <c r="L2015" s="52">
        <v>2495.34</v>
      </c>
      <c r="M2015" s="51" t="s">
        <v>6521</v>
      </c>
      <c r="N2015" s="54" t="s">
        <v>6522</v>
      </c>
    </row>
    <row r="2016" spans="1:14" s="51" customFormat="1" ht="16.5" customHeight="1" x14ac:dyDescent="0.25">
      <c r="A2016" s="51" t="s">
        <v>5961</v>
      </c>
      <c r="B2016" s="51" t="s">
        <v>5962</v>
      </c>
      <c r="C2016" s="51">
        <v>7277</v>
      </c>
      <c r="D2016" s="51" t="s">
        <v>5963</v>
      </c>
      <c r="E2016" s="52">
        <v>844.04</v>
      </c>
      <c r="F2016" s="52">
        <v>4592316.5451000007</v>
      </c>
      <c r="G2016" s="52">
        <v>3946305.9552749051</v>
      </c>
      <c r="H2016" s="53">
        <v>0.16370007727393587</v>
      </c>
      <c r="I2016" s="52">
        <v>646010.58982509561</v>
      </c>
      <c r="J2016" s="52">
        <v>5440.8754858774473</v>
      </c>
      <c r="K2016" s="52">
        <v>4675.4963689812157</v>
      </c>
      <c r="L2016" s="52">
        <v>5548.43</v>
      </c>
      <c r="M2016" s="51" t="s">
        <v>6524</v>
      </c>
      <c r="N2016" s="54" t="s">
        <v>6522</v>
      </c>
    </row>
    <row r="2017" spans="1:14" s="51" customFormat="1" ht="16.5" customHeight="1" x14ac:dyDescent="0.25">
      <c r="A2017" s="51" t="s">
        <v>5964</v>
      </c>
      <c r="B2017" s="51" t="s">
        <v>5965</v>
      </c>
      <c r="C2017" s="51">
        <v>7278</v>
      </c>
      <c r="D2017" s="51" t="s">
        <v>5966</v>
      </c>
      <c r="E2017" s="52">
        <v>764.12</v>
      </c>
      <c r="F2017" s="52">
        <v>6168494.0903999992</v>
      </c>
      <c r="G2017" s="52">
        <v>5719518.3432626203</v>
      </c>
      <c r="H2017" s="53">
        <v>7.8498873539981862E-2</v>
      </c>
      <c r="I2017" s="52">
        <v>448975.7471373789</v>
      </c>
      <c r="J2017" s="52">
        <v>8072.6771847353812</v>
      </c>
      <c r="K2017" s="52">
        <v>7485.1048830846203</v>
      </c>
      <c r="L2017" s="52">
        <v>8206.66</v>
      </c>
      <c r="M2017" s="51" t="s">
        <v>6524</v>
      </c>
      <c r="N2017" s="54" t="s">
        <v>6522</v>
      </c>
    </row>
    <row r="2018" spans="1:14" s="51" customFormat="1" ht="16.5" customHeight="1" x14ac:dyDescent="0.25">
      <c r="A2018" s="51" t="s">
        <v>5967</v>
      </c>
      <c r="B2018" s="51" t="s">
        <v>5968</v>
      </c>
      <c r="C2018" s="51">
        <v>7280</v>
      </c>
      <c r="D2018" s="51" t="s">
        <v>5969</v>
      </c>
      <c r="E2018" s="52">
        <v>3433.18</v>
      </c>
      <c r="F2018" s="52">
        <v>1832700.1476000003</v>
      </c>
      <c r="G2018" s="52">
        <v>1819857.0627171376</v>
      </c>
      <c r="H2018" s="53">
        <v>7.057194296175906E-3</v>
      </c>
      <c r="I2018" s="52">
        <v>12843.084882862633</v>
      </c>
      <c r="J2018" s="52">
        <v>533.82000000000005</v>
      </c>
      <c r="K2018" s="52">
        <v>530.07912859714247</v>
      </c>
      <c r="L2018" s="52">
        <v>533.82000000000005</v>
      </c>
      <c r="M2018" s="51" t="s">
        <v>6521</v>
      </c>
      <c r="N2018" s="54" t="s">
        <v>6522</v>
      </c>
    </row>
    <row r="2019" spans="1:14" s="51" customFormat="1" ht="16.5" customHeight="1" x14ac:dyDescent="0.25">
      <c r="A2019" s="51" t="s">
        <v>5975</v>
      </c>
      <c r="B2019" s="51" t="s">
        <v>5976</v>
      </c>
      <c r="C2019" s="51">
        <v>7415</v>
      </c>
      <c r="D2019" s="51" t="s">
        <v>5977</v>
      </c>
      <c r="E2019" s="52">
        <v>1563.21</v>
      </c>
      <c r="F2019" s="52">
        <v>3424025.3697000002</v>
      </c>
      <c r="G2019" s="52">
        <v>3845687.3027316928</v>
      </c>
      <c r="H2019" s="53">
        <v>-0.10964540271700585</v>
      </c>
      <c r="I2019" s="52">
        <v>-421661.93303169264</v>
      </c>
      <c r="J2019" s="52">
        <v>2190.3809275145372</v>
      </c>
      <c r="K2019" s="52">
        <v>2460.1219943140668</v>
      </c>
      <c r="L2019" s="52">
        <v>2159.77</v>
      </c>
      <c r="M2019" s="51" t="s">
        <v>6523</v>
      </c>
      <c r="N2019" s="54" t="s">
        <v>6522</v>
      </c>
    </row>
    <row r="2020" spans="1:14" s="51" customFormat="1" ht="16.5" customHeight="1" x14ac:dyDescent="0.25">
      <c r="A2020" s="51" t="s">
        <v>5978</v>
      </c>
      <c r="B2020" s="51" t="s">
        <v>5979</v>
      </c>
      <c r="C2020" s="51">
        <v>7419</v>
      </c>
      <c r="D2020" s="51" t="s">
        <v>5980</v>
      </c>
      <c r="E2020" s="52">
        <v>741.69999999999993</v>
      </c>
      <c r="F2020" s="52">
        <v>1601901.409</v>
      </c>
      <c r="G2020" s="52">
        <v>1480175.7373997644</v>
      </c>
      <c r="H2020" s="53">
        <v>8.223731042509308E-2</v>
      </c>
      <c r="I2020" s="52">
        <v>121725.67160023563</v>
      </c>
      <c r="J2020" s="52">
        <v>2159.77</v>
      </c>
      <c r="K2020" s="52">
        <v>1995.6528750165357</v>
      </c>
      <c r="L2020" s="52">
        <v>2159.77</v>
      </c>
      <c r="M2020" s="51" t="s">
        <v>6521</v>
      </c>
      <c r="N2020" s="54" t="s">
        <v>6522</v>
      </c>
    </row>
    <row r="2021" spans="1:14" s="51" customFormat="1" ht="16.5" customHeight="1" x14ac:dyDescent="0.25">
      <c r="A2021" s="51" t="s">
        <v>5981</v>
      </c>
      <c r="B2021" s="51" t="s">
        <v>5982</v>
      </c>
      <c r="C2021" s="51">
        <v>7420</v>
      </c>
      <c r="D2021" s="51" t="s">
        <v>5983</v>
      </c>
      <c r="E2021" s="52">
        <v>3152.37</v>
      </c>
      <c r="F2021" s="52">
        <v>7645342.100300001</v>
      </c>
      <c r="G2021" s="52">
        <v>8802614.4114728514</v>
      </c>
      <c r="H2021" s="53">
        <v>-0.13146915871545217</v>
      </c>
      <c r="I2021" s="52">
        <v>-1157272.3111728504</v>
      </c>
      <c r="J2021" s="52">
        <v>2425.268004802736</v>
      </c>
      <c r="K2021" s="52">
        <v>2792.3798321494151</v>
      </c>
      <c r="L2021" s="52">
        <v>2380.09</v>
      </c>
      <c r="M2021" s="51" t="s">
        <v>6521</v>
      </c>
      <c r="N2021" s="54" t="s">
        <v>6522</v>
      </c>
    </row>
    <row r="2022" spans="1:14" s="51" customFormat="1" ht="16.5" customHeight="1" x14ac:dyDescent="0.25">
      <c r="A2022" s="51" t="s">
        <v>5984</v>
      </c>
      <c r="B2022" s="51" t="s">
        <v>5985</v>
      </c>
      <c r="C2022" s="51">
        <v>7421</v>
      </c>
      <c r="D2022" s="51" t="s">
        <v>5986</v>
      </c>
      <c r="E2022" s="52">
        <v>1689.16</v>
      </c>
      <c r="F2022" s="52">
        <v>9185737.7195999995</v>
      </c>
      <c r="G2022" s="52">
        <v>9138185.5475537404</v>
      </c>
      <c r="H2022" s="53">
        <v>5.2036776665131956E-3</v>
      </c>
      <c r="I2022" s="52">
        <v>47552.172046259046</v>
      </c>
      <c r="J2022" s="52">
        <v>5438.0506995192873</v>
      </c>
      <c r="K2022" s="52">
        <v>5409.8993272121879</v>
      </c>
      <c r="L2022" s="52">
        <v>5369.56</v>
      </c>
      <c r="M2022" s="51" t="s">
        <v>6521</v>
      </c>
      <c r="N2022" s="54" t="s">
        <v>6528</v>
      </c>
    </row>
    <row r="2023" spans="1:14" s="51" customFormat="1" ht="16.5" customHeight="1" x14ac:dyDescent="0.25">
      <c r="A2023" s="51" t="s">
        <v>5987</v>
      </c>
      <c r="B2023" s="51" t="s">
        <v>5988</v>
      </c>
      <c r="C2023" s="51">
        <v>7422</v>
      </c>
      <c r="D2023" s="51" t="s">
        <v>5989</v>
      </c>
      <c r="E2023" s="52">
        <v>3046.2099999999996</v>
      </c>
      <c r="F2023" s="52">
        <v>27654610.495200004</v>
      </c>
      <c r="G2023" s="52">
        <v>27693586.154063303</v>
      </c>
      <c r="H2023" s="53">
        <v>-1.4073893733542731E-3</v>
      </c>
      <c r="I2023" s="52">
        <v>-38975.658863298595</v>
      </c>
      <c r="J2023" s="52">
        <v>9078.3663947003024</v>
      </c>
      <c r="K2023" s="52">
        <v>9091.1611983623279</v>
      </c>
      <c r="L2023" s="52">
        <v>9658.5300000000007</v>
      </c>
      <c r="M2023" s="51" t="s">
        <v>6521</v>
      </c>
      <c r="N2023" s="54" t="s">
        <v>6522</v>
      </c>
    </row>
    <row r="2024" spans="1:14" s="51" customFormat="1" ht="16.5" customHeight="1" x14ac:dyDescent="0.25">
      <c r="A2024" s="51" t="s">
        <v>5990</v>
      </c>
      <c r="B2024" s="51" t="s">
        <v>5991</v>
      </c>
      <c r="C2024" s="51">
        <v>7423</v>
      </c>
      <c r="D2024" s="51" t="s">
        <v>5992</v>
      </c>
      <c r="E2024" s="52">
        <v>1428.1799999999998</v>
      </c>
      <c r="F2024" s="52">
        <v>27660971.802100003</v>
      </c>
      <c r="G2024" s="52">
        <v>25682459.279299539</v>
      </c>
      <c r="H2024" s="53">
        <v>7.7037502572628425E-2</v>
      </c>
      <c r="I2024" s="52">
        <v>1978512.5228004642</v>
      </c>
      <c r="J2024" s="52">
        <v>19367.987089932645</v>
      </c>
      <c r="K2024" s="52">
        <v>17982.648741264784</v>
      </c>
      <c r="L2024" s="52">
        <v>20113.490000000002</v>
      </c>
      <c r="M2024" s="51" t="s">
        <v>6521</v>
      </c>
      <c r="N2024" s="54" t="s">
        <v>6522</v>
      </c>
    </row>
    <row r="2025" spans="1:14" s="51" customFormat="1" ht="16.5" customHeight="1" x14ac:dyDescent="0.25">
      <c r="A2025" s="51" t="s">
        <v>5993</v>
      </c>
      <c r="B2025" s="51" t="s">
        <v>5994</v>
      </c>
      <c r="C2025" s="51">
        <v>7424</v>
      </c>
      <c r="D2025" s="51" t="s">
        <v>5995</v>
      </c>
      <c r="E2025" s="52">
        <v>843.23</v>
      </c>
      <c r="F2025" s="52">
        <v>2006963.2907000002</v>
      </c>
      <c r="G2025" s="52">
        <v>1078207.875617234</v>
      </c>
      <c r="H2025" s="53">
        <v>0.86138808302720671</v>
      </c>
      <c r="I2025" s="52">
        <v>928755.41508276621</v>
      </c>
      <c r="J2025" s="52">
        <v>2380.09</v>
      </c>
      <c r="K2025" s="52">
        <v>1278.6640366415261</v>
      </c>
      <c r="L2025" s="52">
        <v>2380.09</v>
      </c>
      <c r="M2025" s="51" t="s">
        <v>6525</v>
      </c>
      <c r="N2025" s="54" t="s">
        <v>6528</v>
      </c>
    </row>
    <row r="2026" spans="1:14" s="51" customFormat="1" ht="16.5" customHeight="1" x14ac:dyDescent="0.25">
      <c r="A2026" s="51" t="s">
        <v>5996</v>
      </c>
      <c r="B2026" s="51" t="s">
        <v>5997</v>
      </c>
      <c r="C2026" s="51">
        <v>7426</v>
      </c>
      <c r="D2026" s="51" t="s">
        <v>5998</v>
      </c>
      <c r="E2026" s="52">
        <v>1147.4399999999998</v>
      </c>
      <c r="F2026" s="52">
        <v>2448167.4721999997</v>
      </c>
      <c r="G2026" s="52">
        <v>3092859.5648771161</v>
      </c>
      <c r="H2026" s="53">
        <v>-0.2084453170775411</v>
      </c>
      <c r="I2026" s="52">
        <v>-644692.09267711639</v>
      </c>
      <c r="J2026" s="52">
        <v>2133.5908389109672</v>
      </c>
      <c r="K2026" s="52">
        <v>2695.4433912684904</v>
      </c>
      <c r="L2026" s="52">
        <v>2082.38</v>
      </c>
      <c r="M2026" s="51" t="s">
        <v>6521</v>
      </c>
      <c r="N2026" s="54" t="s">
        <v>6527</v>
      </c>
    </row>
    <row r="2027" spans="1:14" s="51" customFormat="1" ht="16.5" customHeight="1" x14ac:dyDescent="0.25">
      <c r="A2027" s="51" t="s">
        <v>5999</v>
      </c>
      <c r="B2027" s="51" t="s">
        <v>6000</v>
      </c>
      <c r="C2027" s="51">
        <v>7427</v>
      </c>
      <c r="D2027" s="51" t="s">
        <v>6001</v>
      </c>
      <c r="E2027" s="52">
        <v>139.68000000000004</v>
      </c>
      <c r="F2027" s="52">
        <v>1403122.4657000001</v>
      </c>
      <c r="G2027" s="52">
        <v>1136430.2778684329</v>
      </c>
      <c r="H2027" s="53">
        <v>0.23467536286677748</v>
      </c>
      <c r="I2027" s="52">
        <v>266692.18783156713</v>
      </c>
      <c r="J2027" s="52">
        <v>10045.263929696446</v>
      </c>
      <c r="K2027" s="52">
        <v>8135.9555975689618</v>
      </c>
      <c r="L2027" s="52">
        <v>10015.719999999999</v>
      </c>
      <c r="M2027" s="51" t="s">
        <v>6525</v>
      </c>
      <c r="N2027" s="54" t="s">
        <v>6527</v>
      </c>
    </row>
    <row r="2028" spans="1:14" s="51" customFormat="1" ht="16.5" customHeight="1" x14ac:dyDescent="0.25">
      <c r="A2028" s="51" t="s">
        <v>6002</v>
      </c>
      <c r="B2028" s="51" t="s">
        <v>6003</v>
      </c>
      <c r="C2028" s="51">
        <v>7428</v>
      </c>
      <c r="D2028" s="51" t="s">
        <v>6004</v>
      </c>
      <c r="E2028" s="52">
        <v>278.75</v>
      </c>
      <c r="F2028" s="52">
        <v>3935697.3552000001</v>
      </c>
      <c r="G2028" s="52">
        <v>3977814.0480451919</v>
      </c>
      <c r="H2028" s="53">
        <v>-1.0587898865179302E-2</v>
      </c>
      <c r="I2028" s="52">
        <v>-42116.692845191807</v>
      </c>
      <c r="J2028" s="52">
        <v>14119.093650941704</v>
      </c>
      <c r="K2028" s="52">
        <v>14270.184925722662</v>
      </c>
      <c r="L2028" s="52">
        <v>14632.26</v>
      </c>
      <c r="M2028" s="51" t="s">
        <v>6525</v>
      </c>
      <c r="N2028" s="54" t="s">
        <v>6527</v>
      </c>
    </row>
    <row r="2029" spans="1:14" s="51" customFormat="1" ht="16.5" customHeight="1" x14ac:dyDescent="0.25">
      <c r="A2029" s="51" t="s">
        <v>6005</v>
      </c>
      <c r="B2029" s="51" t="s">
        <v>6006</v>
      </c>
      <c r="C2029" s="51">
        <v>7429</v>
      </c>
      <c r="D2029" s="51" t="s">
        <v>6007</v>
      </c>
      <c r="E2029" s="52">
        <v>160.47999999999999</v>
      </c>
      <c r="F2029" s="52">
        <v>3858620.4256000007</v>
      </c>
      <c r="G2029" s="52">
        <v>3937065.4112359071</v>
      </c>
      <c r="H2029" s="53">
        <v>-1.9924735162396345E-2</v>
      </c>
      <c r="I2029" s="52">
        <v>-78444.985635906458</v>
      </c>
      <c r="J2029" s="52">
        <v>24044.244925224331</v>
      </c>
      <c r="K2029" s="52">
        <v>24533.059641300519</v>
      </c>
      <c r="L2029" s="52">
        <v>24151.38</v>
      </c>
      <c r="M2029" s="51" t="s">
        <v>6525</v>
      </c>
      <c r="N2029" s="54" t="s">
        <v>6526</v>
      </c>
    </row>
    <row r="2030" spans="1:14" s="51" customFormat="1" ht="16.5" customHeight="1" x14ac:dyDescent="0.25">
      <c r="A2030" s="51" t="s">
        <v>6008</v>
      </c>
      <c r="B2030" s="51" t="s">
        <v>6009</v>
      </c>
      <c r="C2030" s="51">
        <v>7430</v>
      </c>
      <c r="D2030" s="51" t="s">
        <v>6010</v>
      </c>
      <c r="E2030" s="52">
        <v>642</v>
      </c>
      <c r="F2030" s="52">
        <v>1336887.96</v>
      </c>
      <c r="G2030" s="52">
        <v>1182158.2190118704</v>
      </c>
      <c r="H2030" s="53">
        <v>0.13088750600360699</v>
      </c>
      <c r="I2030" s="52">
        <v>154729.74098812952</v>
      </c>
      <c r="J2030" s="52">
        <v>2082.38</v>
      </c>
      <c r="K2030" s="52">
        <v>1841.367942386091</v>
      </c>
      <c r="L2030" s="52">
        <v>2082.38</v>
      </c>
      <c r="M2030" s="51" t="s">
        <v>6524</v>
      </c>
      <c r="N2030" s="54" t="s">
        <v>6522</v>
      </c>
    </row>
    <row r="2031" spans="1:14" s="51" customFormat="1" ht="16.5" customHeight="1" x14ac:dyDescent="0.25">
      <c r="A2031" s="51" t="s">
        <v>6011</v>
      </c>
      <c r="B2031" s="51" t="s">
        <v>6012</v>
      </c>
      <c r="C2031" s="51">
        <v>7563</v>
      </c>
      <c r="D2031" s="51" t="s">
        <v>6013</v>
      </c>
      <c r="E2031" s="52">
        <v>806.05999999999983</v>
      </c>
      <c r="F2031" s="52">
        <v>711750.98</v>
      </c>
      <c r="G2031" s="52">
        <v>711941.64124013705</v>
      </c>
      <c r="H2031" s="53">
        <v>-2.6780459112485389E-4</v>
      </c>
      <c r="I2031" s="52">
        <v>-190.66124013706576</v>
      </c>
      <c r="J2031" s="52">
        <v>883.00000000000011</v>
      </c>
      <c r="K2031" s="52">
        <v>883.23653479906852</v>
      </c>
      <c r="L2031" s="52">
        <v>883</v>
      </c>
      <c r="M2031" s="51" t="s">
        <v>6524</v>
      </c>
      <c r="N2031" s="54" t="s">
        <v>6522</v>
      </c>
    </row>
    <row r="2032" spans="1:14" s="51" customFormat="1" ht="16.5" customHeight="1" x14ac:dyDescent="0.25">
      <c r="A2032" s="51" t="s">
        <v>6014</v>
      </c>
      <c r="B2032" s="51" t="s">
        <v>6015</v>
      </c>
      <c r="C2032" s="51">
        <v>7564</v>
      </c>
      <c r="D2032" s="51" t="s">
        <v>6016</v>
      </c>
      <c r="E2032" s="52">
        <v>4734.4500000000007</v>
      </c>
      <c r="F2032" s="52">
        <v>9145277.7034999989</v>
      </c>
      <c r="G2032" s="52">
        <v>11134333.321751764</v>
      </c>
      <c r="H2032" s="53">
        <v>-0.17864164479125066</v>
      </c>
      <c r="I2032" s="52">
        <v>-1989055.6182517651</v>
      </c>
      <c r="J2032" s="52">
        <v>1931.6452182407666</v>
      </c>
      <c r="K2032" s="52">
        <v>2351.769122443317</v>
      </c>
      <c r="L2032" s="52">
        <v>1862.87</v>
      </c>
      <c r="M2032" s="51" t="s">
        <v>6521</v>
      </c>
      <c r="N2032" s="54" t="s">
        <v>6522</v>
      </c>
    </row>
    <row r="2033" spans="1:14" s="51" customFormat="1" ht="16.5" customHeight="1" x14ac:dyDescent="0.25">
      <c r="A2033" s="51" t="s">
        <v>6017</v>
      </c>
      <c r="B2033" s="51" t="s">
        <v>6018</v>
      </c>
      <c r="C2033" s="51">
        <v>7565</v>
      </c>
      <c r="D2033" s="51" t="s">
        <v>6019</v>
      </c>
      <c r="E2033" s="52">
        <v>675.22</v>
      </c>
      <c r="F2033" s="52">
        <v>2603892.4</v>
      </c>
      <c r="G2033" s="52">
        <v>2546406.8706583399</v>
      </c>
      <c r="H2033" s="53">
        <v>2.2575154820721144E-2</v>
      </c>
      <c r="I2033" s="52">
        <v>57485.529341659974</v>
      </c>
      <c r="J2033" s="52">
        <v>3856.3614821835845</v>
      </c>
      <c r="K2033" s="52">
        <v>3771.2254830401052</v>
      </c>
      <c r="L2033" s="52">
        <v>3507.68</v>
      </c>
      <c r="M2033" s="51" t="s">
        <v>6524</v>
      </c>
      <c r="N2033" s="54" t="s">
        <v>6522</v>
      </c>
    </row>
    <row r="2034" spans="1:14" s="51" customFormat="1" ht="16.5" customHeight="1" x14ac:dyDescent="0.25">
      <c r="A2034" s="51" t="s">
        <v>6020</v>
      </c>
      <c r="B2034" s="51" t="s">
        <v>6021</v>
      </c>
      <c r="C2034" s="51">
        <v>7566</v>
      </c>
      <c r="D2034" s="51" t="s">
        <v>6022</v>
      </c>
      <c r="E2034" s="52">
        <v>117.12</v>
      </c>
      <c r="F2034" s="52">
        <v>684852.44740000006</v>
      </c>
      <c r="G2034" s="52">
        <v>499344.62157522945</v>
      </c>
      <c r="H2034" s="53">
        <v>0.37150260122872414</v>
      </c>
      <c r="I2034" s="52">
        <v>185507.82582477061</v>
      </c>
      <c r="J2034" s="52">
        <v>5847.4423446038254</v>
      </c>
      <c r="K2034" s="52">
        <v>4263.5298973294866</v>
      </c>
      <c r="L2034" s="52">
        <v>4979.67</v>
      </c>
      <c r="M2034" s="51" t="s">
        <v>6525</v>
      </c>
      <c r="N2034" s="54" t="s">
        <v>6531</v>
      </c>
    </row>
    <row r="2035" spans="1:14" s="51" customFormat="1" ht="16.5" customHeight="1" x14ac:dyDescent="0.25">
      <c r="A2035" s="51" t="s">
        <v>6119</v>
      </c>
      <c r="B2035" s="51" t="s">
        <v>6120</v>
      </c>
      <c r="C2035" s="51">
        <v>7614</v>
      </c>
      <c r="D2035" s="51" t="s">
        <v>6121</v>
      </c>
      <c r="E2035" s="52">
        <v>6348.4800000000005</v>
      </c>
      <c r="F2035" s="52">
        <v>3431162.9856000002</v>
      </c>
      <c r="G2035" s="52">
        <v>3968513.9415268889</v>
      </c>
      <c r="H2035" s="53">
        <v>-0.13540357016363214</v>
      </c>
      <c r="I2035" s="52">
        <v>-537350.95592688862</v>
      </c>
      <c r="J2035" s="52">
        <v>540.47</v>
      </c>
      <c r="K2035" s="52">
        <v>625.11245865575518</v>
      </c>
      <c r="L2035" s="52">
        <v>540.47</v>
      </c>
      <c r="M2035" s="51" t="s">
        <v>6521</v>
      </c>
      <c r="N2035" s="54" t="s">
        <v>6522</v>
      </c>
    </row>
    <row r="2036" spans="1:14" s="51" customFormat="1" ht="16.5" customHeight="1" x14ac:dyDescent="0.25">
      <c r="A2036" s="51" t="s">
        <v>6023</v>
      </c>
      <c r="B2036" s="51" t="s">
        <v>6024</v>
      </c>
      <c r="C2036" s="51">
        <v>7568</v>
      </c>
      <c r="D2036" s="51" t="s">
        <v>6025</v>
      </c>
      <c r="E2036" s="52">
        <v>1670.42</v>
      </c>
      <c r="F2036" s="52">
        <v>1233722.0993999999</v>
      </c>
      <c r="G2036" s="52">
        <v>1352877.1673195797</v>
      </c>
      <c r="H2036" s="53">
        <v>-8.8075304098493068E-2</v>
      </c>
      <c r="I2036" s="52">
        <v>-119155.0679195798</v>
      </c>
      <c r="J2036" s="52">
        <v>738.56999999999994</v>
      </c>
      <c r="K2036" s="52">
        <v>809.90240018652776</v>
      </c>
      <c r="L2036" s="52">
        <v>738.57</v>
      </c>
      <c r="M2036" s="51" t="s">
        <v>6521</v>
      </c>
      <c r="N2036" s="54" t="s">
        <v>6526</v>
      </c>
    </row>
    <row r="2037" spans="1:14" s="51" customFormat="1" ht="16.5" customHeight="1" x14ac:dyDescent="0.25">
      <c r="A2037" s="51" t="s">
        <v>6134</v>
      </c>
      <c r="B2037" s="51" t="s">
        <v>6135</v>
      </c>
      <c r="C2037" s="51">
        <v>7619</v>
      </c>
      <c r="D2037" s="51" t="s">
        <v>6136</v>
      </c>
      <c r="E2037" s="52">
        <v>2605.2600000000002</v>
      </c>
      <c r="F2037" s="52">
        <v>1452536.6603999999</v>
      </c>
      <c r="G2037" s="52">
        <v>1193919.0583064016</v>
      </c>
      <c r="H2037" s="53">
        <v>0.21661234092405945</v>
      </c>
      <c r="I2037" s="52">
        <v>258617.60209359834</v>
      </c>
      <c r="J2037" s="52">
        <v>557.54</v>
      </c>
      <c r="K2037" s="52">
        <v>458.27251725601343</v>
      </c>
      <c r="L2037" s="52">
        <v>557.54</v>
      </c>
      <c r="M2037" s="51" t="s">
        <v>6525</v>
      </c>
      <c r="N2037" s="54" t="s">
        <v>6527</v>
      </c>
    </row>
    <row r="2038" spans="1:14" s="51" customFormat="1" ht="16.5" customHeight="1" x14ac:dyDescent="0.25">
      <c r="A2038" s="51" t="s">
        <v>6026</v>
      </c>
      <c r="B2038" s="51" t="s">
        <v>6027</v>
      </c>
      <c r="C2038" s="51">
        <v>7572</v>
      </c>
      <c r="D2038" s="51" t="s">
        <v>6028</v>
      </c>
      <c r="E2038" s="52">
        <v>837</v>
      </c>
      <c r="F2038" s="52">
        <v>1033967.5841999998</v>
      </c>
      <c r="G2038" s="52">
        <v>1052343.5593376085</v>
      </c>
      <c r="H2038" s="53">
        <v>-1.7461954296727367E-2</v>
      </c>
      <c r="I2038" s="52">
        <v>-18375.975137608708</v>
      </c>
      <c r="J2038" s="52">
        <v>1235.3256681003581</v>
      </c>
      <c r="K2038" s="52">
        <v>1257.2802381572383</v>
      </c>
      <c r="L2038" s="52">
        <v>1229.3399999999999</v>
      </c>
      <c r="M2038" s="51" t="s">
        <v>6521</v>
      </c>
      <c r="N2038" s="54" t="s">
        <v>6522</v>
      </c>
    </row>
    <row r="2039" spans="1:14" s="51" customFormat="1" ht="16.5" customHeight="1" x14ac:dyDescent="0.25">
      <c r="A2039" s="51" t="s">
        <v>6029</v>
      </c>
      <c r="B2039" s="51" t="s">
        <v>6030</v>
      </c>
      <c r="C2039" s="51">
        <v>7573</v>
      </c>
      <c r="D2039" s="51" t="s">
        <v>6031</v>
      </c>
      <c r="E2039" s="52">
        <v>337.82</v>
      </c>
      <c r="F2039" s="52">
        <v>733576.05100000021</v>
      </c>
      <c r="G2039" s="52">
        <v>885330.50368210045</v>
      </c>
      <c r="H2039" s="53">
        <v>-0.17140994470534066</v>
      </c>
      <c r="I2039" s="52">
        <v>-151754.45268210024</v>
      </c>
      <c r="J2039" s="52">
        <v>2171.4997661476532</v>
      </c>
      <c r="K2039" s="52">
        <v>2620.7166647389154</v>
      </c>
      <c r="L2039" s="52">
        <v>2164.0500000000002</v>
      </c>
      <c r="M2039" s="51" t="s">
        <v>6524</v>
      </c>
      <c r="N2039" s="54" t="s">
        <v>6527</v>
      </c>
    </row>
    <row r="2040" spans="1:14" s="51" customFormat="1" ht="16.5" customHeight="1" x14ac:dyDescent="0.25">
      <c r="A2040" s="51" t="s">
        <v>6137</v>
      </c>
      <c r="B2040" s="51" t="s">
        <v>6138</v>
      </c>
      <c r="C2040" s="51">
        <v>7620</v>
      </c>
      <c r="D2040" s="51" t="s">
        <v>6139</v>
      </c>
      <c r="E2040" s="52">
        <v>7470.54</v>
      </c>
      <c r="F2040" s="52">
        <v>4497937.4286000002</v>
      </c>
      <c r="G2040" s="52">
        <v>4023087.4862726782</v>
      </c>
      <c r="H2040" s="53">
        <v>0.11803122451290826</v>
      </c>
      <c r="I2040" s="52">
        <v>474849.94232732197</v>
      </c>
      <c r="J2040" s="52">
        <v>602.09</v>
      </c>
      <c r="K2040" s="52">
        <v>538.52699888798918</v>
      </c>
      <c r="L2040" s="52">
        <v>602.09</v>
      </c>
      <c r="M2040" s="51" t="s">
        <v>6521</v>
      </c>
      <c r="N2040" s="54" t="s">
        <v>6522</v>
      </c>
    </row>
    <row r="2041" spans="1:14" s="51" customFormat="1" ht="16.5" customHeight="1" x14ac:dyDescent="0.25">
      <c r="A2041" s="51" t="s">
        <v>6032</v>
      </c>
      <c r="B2041" s="51" t="s">
        <v>6033</v>
      </c>
      <c r="C2041" s="51">
        <v>7576</v>
      </c>
      <c r="D2041" s="51" t="s">
        <v>6034</v>
      </c>
      <c r="E2041" s="52">
        <v>1783.89</v>
      </c>
      <c r="F2041" s="52">
        <v>1638806.2263</v>
      </c>
      <c r="G2041" s="52">
        <v>1563216.356224118</v>
      </c>
      <c r="H2041" s="53">
        <v>4.835534746992165E-2</v>
      </c>
      <c r="I2041" s="52">
        <v>75589.870075881947</v>
      </c>
      <c r="J2041" s="52">
        <v>918.67</v>
      </c>
      <c r="K2041" s="52">
        <v>876.29638387126897</v>
      </c>
      <c r="L2041" s="52">
        <v>918.67</v>
      </c>
      <c r="M2041" s="51" t="s">
        <v>6521</v>
      </c>
      <c r="N2041" s="54" t="s">
        <v>6522</v>
      </c>
    </row>
    <row r="2042" spans="1:14" s="51" customFormat="1" ht="16.5" customHeight="1" x14ac:dyDescent="0.25">
      <c r="A2042" s="51" t="s">
        <v>6035</v>
      </c>
      <c r="B2042" s="51" t="s">
        <v>6036</v>
      </c>
      <c r="C2042" s="51">
        <v>7580</v>
      </c>
      <c r="D2042" s="51" t="s">
        <v>6037</v>
      </c>
      <c r="E2042" s="52">
        <v>994.0100000000001</v>
      </c>
      <c r="F2042" s="52">
        <v>1446749.9556</v>
      </c>
      <c r="G2042" s="52">
        <v>1863489.365488322</v>
      </c>
      <c r="H2042" s="53">
        <v>-0.22363390830465868</v>
      </c>
      <c r="I2042" s="52">
        <v>-416739.409888322</v>
      </c>
      <c r="J2042" s="52">
        <v>1455.468210178972</v>
      </c>
      <c r="K2042" s="52">
        <v>1874.7189318903449</v>
      </c>
      <c r="L2042" s="52">
        <v>1404.78</v>
      </c>
      <c r="M2042" s="51" t="s">
        <v>6524</v>
      </c>
      <c r="N2042" s="54" t="s">
        <v>6527</v>
      </c>
    </row>
    <row r="2043" spans="1:14" s="51" customFormat="1" ht="16.5" customHeight="1" x14ac:dyDescent="0.25">
      <c r="A2043" s="51" t="s">
        <v>6038</v>
      </c>
      <c r="B2043" s="51" t="s">
        <v>6039</v>
      </c>
      <c r="C2043" s="51">
        <v>7581</v>
      </c>
      <c r="D2043" s="51" t="s">
        <v>6040</v>
      </c>
      <c r="E2043" s="52">
        <v>659.5200000000001</v>
      </c>
      <c r="F2043" s="52">
        <v>1914641.6941999998</v>
      </c>
      <c r="G2043" s="52">
        <v>2211855.2898520883</v>
      </c>
      <c r="H2043" s="53">
        <v>-0.13437298408069176</v>
      </c>
      <c r="I2043" s="52">
        <v>-297213.59565208852</v>
      </c>
      <c r="J2043" s="52">
        <v>2903.0835974648221</v>
      </c>
      <c r="K2043" s="52">
        <v>3353.7349736961546</v>
      </c>
      <c r="L2043" s="52">
        <v>2874.1</v>
      </c>
      <c r="M2043" s="51" t="s">
        <v>6521</v>
      </c>
      <c r="N2043" s="54" t="s">
        <v>6522</v>
      </c>
    </row>
    <row r="2044" spans="1:14" s="51" customFormat="1" ht="16.5" customHeight="1" x14ac:dyDescent="0.25">
      <c r="A2044" s="51" t="s">
        <v>6041</v>
      </c>
      <c r="B2044" s="51" t="s">
        <v>6042</v>
      </c>
      <c r="C2044" s="51">
        <v>7582</v>
      </c>
      <c r="D2044" s="51" t="s">
        <v>6043</v>
      </c>
      <c r="E2044" s="52">
        <v>556.30999999999995</v>
      </c>
      <c r="F2044" s="52">
        <v>2284364.9759</v>
      </c>
      <c r="G2044" s="52">
        <v>2622825.379510961</v>
      </c>
      <c r="H2044" s="53">
        <v>-0.12904420029444308</v>
      </c>
      <c r="I2044" s="52">
        <v>-338460.40361096105</v>
      </c>
      <c r="J2044" s="52">
        <v>4106.2806275278172</v>
      </c>
      <c r="K2044" s="52">
        <v>4714.6831434109781</v>
      </c>
      <c r="L2044" s="52">
        <v>4002.89</v>
      </c>
      <c r="M2044" s="51" t="s">
        <v>6524</v>
      </c>
      <c r="N2044" s="54" t="s">
        <v>6522</v>
      </c>
    </row>
    <row r="2045" spans="1:14" s="51" customFormat="1" ht="16.5" customHeight="1" x14ac:dyDescent="0.25">
      <c r="A2045" s="51" t="s">
        <v>6122</v>
      </c>
      <c r="B2045" s="51" t="s">
        <v>6123</v>
      </c>
      <c r="C2045" s="51">
        <v>7615</v>
      </c>
      <c r="D2045" s="51" t="s">
        <v>6124</v>
      </c>
      <c r="E2045" s="52">
        <v>3187.8199999999997</v>
      </c>
      <c r="F2045" s="52">
        <v>2074282.5958000002</v>
      </c>
      <c r="G2045" s="52">
        <v>2267897.6176985851</v>
      </c>
      <c r="H2045" s="53">
        <v>-8.5372029313678377E-2</v>
      </c>
      <c r="I2045" s="52">
        <v>-193615.02189858491</v>
      </c>
      <c r="J2045" s="52">
        <v>650.69000000000017</v>
      </c>
      <c r="K2045" s="52">
        <v>711.42587024944487</v>
      </c>
      <c r="L2045" s="52">
        <v>650.69000000000005</v>
      </c>
      <c r="M2045" s="51" t="s">
        <v>6521</v>
      </c>
      <c r="N2045" s="54" t="s">
        <v>6522</v>
      </c>
    </row>
    <row r="2046" spans="1:14" s="51" customFormat="1" ht="16.5" customHeight="1" x14ac:dyDescent="0.25">
      <c r="A2046" s="51" t="s">
        <v>6044</v>
      </c>
      <c r="B2046" s="51" t="s">
        <v>6045</v>
      </c>
      <c r="C2046" s="51">
        <v>7584</v>
      </c>
      <c r="D2046" s="51" t="s">
        <v>6046</v>
      </c>
      <c r="E2046" s="52">
        <v>12163.27</v>
      </c>
      <c r="F2046" s="52">
        <v>12962392.262</v>
      </c>
      <c r="G2046" s="52">
        <v>15219698.687238786</v>
      </c>
      <c r="H2046" s="53">
        <v>-0.14831479069499998</v>
      </c>
      <c r="I2046" s="52">
        <v>-2257306.4252387863</v>
      </c>
      <c r="J2046" s="52">
        <v>1065.6996237031653</v>
      </c>
      <c r="K2046" s="52">
        <v>1251.2834695964807</v>
      </c>
      <c r="L2046" s="52">
        <v>1048.2</v>
      </c>
      <c r="M2046" s="51" t="s">
        <v>6521</v>
      </c>
      <c r="N2046" s="54" t="s">
        <v>6522</v>
      </c>
    </row>
    <row r="2047" spans="1:14" s="51" customFormat="1" ht="16.5" customHeight="1" x14ac:dyDescent="0.25">
      <c r="A2047" s="51" t="s">
        <v>6047</v>
      </c>
      <c r="B2047" s="51" t="s">
        <v>6048</v>
      </c>
      <c r="C2047" s="51">
        <v>7585</v>
      </c>
      <c r="D2047" s="51" t="s">
        <v>6049</v>
      </c>
      <c r="E2047" s="52">
        <v>3346.5399999999995</v>
      </c>
      <c r="F2047" s="52">
        <v>7834146.3764000013</v>
      </c>
      <c r="G2047" s="52">
        <v>7694654.6460379269</v>
      </c>
      <c r="H2047" s="53">
        <v>1.8128393901849726E-2</v>
      </c>
      <c r="I2047" s="52">
        <v>139491.73036207445</v>
      </c>
      <c r="J2047" s="52">
        <v>2340.9689937666972</v>
      </c>
      <c r="K2047" s="52">
        <v>2299.2866202220584</v>
      </c>
      <c r="L2047" s="52">
        <v>2319.92</v>
      </c>
      <c r="M2047" s="51" t="s">
        <v>6521</v>
      </c>
      <c r="N2047" s="54" t="s">
        <v>6522</v>
      </c>
    </row>
    <row r="2048" spans="1:14" s="51" customFormat="1" ht="16.5" customHeight="1" x14ac:dyDescent="0.25">
      <c r="A2048" s="51" t="s">
        <v>6050</v>
      </c>
      <c r="B2048" s="51" t="s">
        <v>6051</v>
      </c>
      <c r="C2048" s="51">
        <v>7586</v>
      </c>
      <c r="D2048" s="51" t="s">
        <v>6052</v>
      </c>
      <c r="E2048" s="52">
        <v>4326.92</v>
      </c>
      <c r="F2048" s="52">
        <v>16421235.824000001</v>
      </c>
      <c r="G2048" s="52">
        <v>17607298.959604394</v>
      </c>
      <c r="H2048" s="53">
        <v>-6.7362014941958037E-2</v>
      </c>
      <c r="I2048" s="52">
        <v>-1186063.1356043927</v>
      </c>
      <c r="J2048" s="52">
        <v>3795.1327558632934</v>
      </c>
      <c r="K2048" s="52">
        <v>4069.2453199052429</v>
      </c>
      <c r="L2048" s="52">
        <v>3696.67</v>
      </c>
      <c r="M2048" s="51" t="s">
        <v>6524</v>
      </c>
      <c r="N2048" s="54" t="s">
        <v>6522</v>
      </c>
    </row>
    <row r="2049" spans="1:14" s="51" customFormat="1" ht="16.5" customHeight="1" x14ac:dyDescent="0.25">
      <c r="A2049" s="51" t="s">
        <v>6053</v>
      </c>
      <c r="B2049" s="51" t="s">
        <v>6054</v>
      </c>
      <c r="C2049" s="51">
        <v>7587</v>
      </c>
      <c r="D2049" s="51" t="s">
        <v>6055</v>
      </c>
      <c r="E2049" s="52">
        <v>1078.3200000000002</v>
      </c>
      <c r="F2049" s="52">
        <v>9204407.1500000004</v>
      </c>
      <c r="G2049" s="52">
        <v>9441979.5655877125</v>
      </c>
      <c r="H2049" s="53">
        <v>-2.5161293131110929E-2</v>
      </c>
      <c r="I2049" s="52">
        <v>-237572.41558771208</v>
      </c>
      <c r="J2049" s="52">
        <v>8535.8772442317677</v>
      </c>
      <c r="K2049" s="52">
        <v>8756.1944187140289</v>
      </c>
      <c r="L2049" s="52">
        <v>8063.7</v>
      </c>
      <c r="M2049" s="51" t="s">
        <v>6521</v>
      </c>
      <c r="N2049" s="54" t="s">
        <v>6522</v>
      </c>
    </row>
    <row r="2050" spans="1:14" s="51" customFormat="1" ht="16.5" customHeight="1" x14ac:dyDescent="0.25">
      <c r="A2050" s="51" t="s">
        <v>6125</v>
      </c>
      <c r="B2050" s="51" t="s">
        <v>6126</v>
      </c>
      <c r="C2050" s="51">
        <v>7616</v>
      </c>
      <c r="D2050" s="51" t="s">
        <v>6127</v>
      </c>
      <c r="E2050" s="52">
        <v>59579.110000000008</v>
      </c>
      <c r="F2050" s="52">
        <v>33049723.8992</v>
      </c>
      <c r="G2050" s="52">
        <v>33853236.392192118</v>
      </c>
      <c r="H2050" s="53">
        <v>-2.3735175085872751E-2</v>
      </c>
      <c r="I2050" s="52">
        <v>-803512.492992118</v>
      </c>
      <c r="J2050" s="52">
        <v>554.71999999999991</v>
      </c>
      <c r="K2050" s="52">
        <v>568.20648029472261</v>
      </c>
      <c r="L2050" s="52">
        <v>554.72</v>
      </c>
      <c r="M2050" s="51" t="s">
        <v>6521</v>
      </c>
      <c r="N2050" s="54" t="s">
        <v>6522</v>
      </c>
    </row>
    <row r="2051" spans="1:14" s="51" customFormat="1" ht="16.5" customHeight="1" x14ac:dyDescent="0.25">
      <c r="A2051" s="51" t="s">
        <v>6056</v>
      </c>
      <c r="B2051" s="51" t="s">
        <v>6057</v>
      </c>
      <c r="C2051" s="51">
        <v>7588</v>
      </c>
      <c r="D2051" s="51" t="s">
        <v>6058</v>
      </c>
      <c r="E2051" s="52">
        <v>408.38</v>
      </c>
      <c r="F2051" s="52">
        <v>620167.72619999992</v>
      </c>
      <c r="G2051" s="52">
        <v>743887.20284678927</v>
      </c>
      <c r="H2051" s="53">
        <v>-0.16631483398736535</v>
      </c>
      <c r="I2051" s="52">
        <v>-123719.47664678935</v>
      </c>
      <c r="J2051" s="52">
        <v>1518.6045501738574</v>
      </c>
      <c r="K2051" s="52">
        <v>1821.5564005259544</v>
      </c>
      <c r="L2051" s="52">
        <v>1499.55</v>
      </c>
      <c r="M2051" s="51" t="s">
        <v>6521</v>
      </c>
      <c r="N2051" s="54" t="s">
        <v>6522</v>
      </c>
    </row>
    <row r="2052" spans="1:14" s="51" customFormat="1" ht="16.5" customHeight="1" x14ac:dyDescent="0.25">
      <c r="A2052" s="51" t="s">
        <v>6059</v>
      </c>
      <c r="B2052" s="51" t="s">
        <v>6060</v>
      </c>
      <c r="C2052" s="51">
        <v>7589</v>
      </c>
      <c r="D2052" s="51" t="s">
        <v>6061</v>
      </c>
      <c r="E2052" s="52">
        <v>196.64000000000001</v>
      </c>
      <c r="F2052" s="52">
        <v>579414.39760000003</v>
      </c>
      <c r="G2052" s="52">
        <v>649711.50007272314</v>
      </c>
      <c r="H2052" s="53">
        <v>-0.10819741141238015</v>
      </c>
      <c r="I2052" s="52">
        <v>-70297.102472723112</v>
      </c>
      <c r="J2052" s="52">
        <v>2946.5744385679413</v>
      </c>
      <c r="K2052" s="52">
        <v>3304.0658059027824</v>
      </c>
      <c r="L2052" s="52">
        <v>2910.98</v>
      </c>
      <c r="M2052" s="51" t="s">
        <v>6525</v>
      </c>
      <c r="N2052" s="54" t="s">
        <v>6526</v>
      </c>
    </row>
    <row r="2053" spans="1:14" s="51" customFormat="1" ht="16.5" customHeight="1" x14ac:dyDescent="0.25">
      <c r="A2053" s="51" t="s">
        <v>6128</v>
      </c>
      <c r="B2053" s="51" t="s">
        <v>6129</v>
      </c>
      <c r="C2053" s="51">
        <v>7617</v>
      </c>
      <c r="D2053" s="51" t="s">
        <v>6130</v>
      </c>
      <c r="E2053" s="52">
        <v>2475.3900000000003</v>
      </c>
      <c r="F2053" s="52">
        <v>1546796.9493000002</v>
      </c>
      <c r="G2053" s="52">
        <v>1564629.5577842176</v>
      </c>
      <c r="H2053" s="53">
        <v>-1.1397335807378894E-2</v>
      </c>
      <c r="I2053" s="52">
        <v>-17832.608484217431</v>
      </c>
      <c r="J2053" s="52">
        <v>624.87</v>
      </c>
      <c r="K2053" s="52">
        <v>632.07395916773419</v>
      </c>
      <c r="L2053" s="52">
        <v>624.87</v>
      </c>
      <c r="M2053" s="51" t="s">
        <v>6524</v>
      </c>
      <c r="N2053" s="54" t="s">
        <v>6522</v>
      </c>
    </row>
    <row r="2054" spans="1:14" s="51" customFormat="1" ht="16.5" customHeight="1" x14ac:dyDescent="0.25">
      <c r="A2054" s="51" t="s">
        <v>6062</v>
      </c>
      <c r="B2054" s="51" t="s">
        <v>6063</v>
      </c>
      <c r="C2054" s="51">
        <v>7592</v>
      </c>
      <c r="D2054" s="51" t="s">
        <v>6064</v>
      </c>
      <c r="E2054" s="52">
        <v>6135.64</v>
      </c>
      <c r="F2054" s="52">
        <v>3828639.36</v>
      </c>
      <c r="G2054" s="52">
        <v>4097714.8333346411</v>
      </c>
      <c r="H2054" s="53">
        <v>-6.5664762990760073E-2</v>
      </c>
      <c r="I2054" s="52">
        <v>-269075.4733346412</v>
      </c>
      <c r="J2054" s="52">
        <v>624</v>
      </c>
      <c r="K2054" s="52">
        <v>667.8545079787342</v>
      </c>
      <c r="L2054" s="52">
        <v>624</v>
      </c>
      <c r="M2054" s="51" t="s">
        <v>6521</v>
      </c>
      <c r="N2054" s="54" t="s">
        <v>6522</v>
      </c>
    </row>
    <row r="2055" spans="1:14" s="51" customFormat="1" ht="16.5" customHeight="1" x14ac:dyDescent="0.25">
      <c r="A2055" s="51" t="s">
        <v>6065</v>
      </c>
      <c r="B2055" s="51" t="s">
        <v>6066</v>
      </c>
      <c r="C2055" s="51">
        <v>7593</v>
      </c>
      <c r="D2055" s="51" t="s">
        <v>6067</v>
      </c>
      <c r="E2055" s="52">
        <v>148.99000000000004</v>
      </c>
      <c r="F2055" s="52">
        <v>263593.98700000002</v>
      </c>
      <c r="G2055" s="52">
        <v>271867.64124447963</v>
      </c>
      <c r="H2055" s="53">
        <v>-3.043265541499085E-2</v>
      </c>
      <c r="I2055" s="52">
        <v>-8273.6542444796069</v>
      </c>
      <c r="J2055" s="52">
        <v>1769.2058997248134</v>
      </c>
      <c r="K2055" s="52">
        <v>1824.73750751379</v>
      </c>
      <c r="L2055" s="52">
        <v>1752.58</v>
      </c>
      <c r="M2055" s="51" t="s">
        <v>6523</v>
      </c>
      <c r="N2055" s="54" t="s">
        <v>6529</v>
      </c>
    </row>
    <row r="2056" spans="1:14" s="51" customFormat="1" ht="16.5" customHeight="1" x14ac:dyDescent="0.25">
      <c r="A2056" s="51" t="s">
        <v>6068</v>
      </c>
      <c r="B2056" s="51" t="s">
        <v>6069</v>
      </c>
      <c r="C2056" s="51">
        <v>7594</v>
      </c>
      <c r="D2056" s="51" t="s">
        <v>6070</v>
      </c>
      <c r="E2056" s="52">
        <v>127.34000000000002</v>
      </c>
      <c r="F2056" s="52">
        <v>370476.65360000002</v>
      </c>
      <c r="G2056" s="52">
        <v>481327.04393980454</v>
      </c>
      <c r="H2056" s="53">
        <v>-0.23030160414935597</v>
      </c>
      <c r="I2056" s="52">
        <v>-110850.39033980452</v>
      </c>
      <c r="J2056" s="52">
        <v>2909.3501931836026</v>
      </c>
      <c r="K2056" s="52">
        <v>3779.8574206047156</v>
      </c>
      <c r="L2056" s="52">
        <v>2613.67</v>
      </c>
      <c r="M2056" s="51" t="s">
        <v>6525</v>
      </c>
      <c r="N2056" s="54" t="s">
        <v>6529</v>
      </c>
    </row>
    <row r="2057" spans="1:14" s="51" customFormat="1" ht="16.5" customHeight="1" x14ac:dyDescent="0.25">
      <c r="A2057" s="51" t="s">
        <v>6071</v>
      </c>
      <c r="B2057" s="51" t="s">
        <v>6072</v>
      </c>
      <c r="C2057" s="51">
        <v>7596</v>
      </c>
      <c r="D2057" s="51" t="s">
        <v>6073</v>
      </c>
      <c r="E2057" s="52">
        <v>1011.01</v>
      </c>
      <c r="F2057" s="52">
        <v>1333912.5956999999</v>
      </c>
      <c r="G2057" s="52">
        <v>1229533.6442480942</v>
      </c>
      <c r="H2057" s="53">
        <v>8.4893123453923414E-2</v>
      </c>
      <c r="I2057" s="52">
        <v>104378.95145190577</v>
      </c>
      <c r="J2057" s="52">
        <v>1319.3861541428869</v>
      </c>
      <c r="K2057" s="52">
        <v>1216.1438999100842</v>
      </c>
      <c r="L2057" s="52">
        <v>1226.31</v>
      </c>
      <c r="M2057" s="51" t="s">
        <v>6521</v>
      </c>
      <c r="N2057" s="54" t="s">
        <v>6528</v>
      </c>
    </row>
    <row r="2058" spans="1:14" s="51" customFormat="1" ht="16.5" customHeight="1" x14ac:dyDescent="0.25">
      <c r="A2058" s="51" t="s">
        <v>6074</v>
      </c>
      <c r="B2058" s="51" t="s">
        <v>6075</v>
      </c>
      <c r="C2058" s="51">
        <v>7597</v>
      </c>
      <c r="D2058" s="51" t="s">
        <v>6076</v>
      </c>
      <c r="E2058" s="52">
        <v>247.60999999999999</v>
      </c>
      <c r="F2058" s="52">
        <v>1124262.8355999999</v>
      </c>
      <c r="G2058" s="52">
        <v>1159805.0665182145</v>
      </c>
      <c r="H2058" s="53">
        <v>-3.0645004013401977E-2</v>
      </c>
      <c r="I2058" s="52">
        <v>-35542.230918214656</v>
      </c>
      <c r="J2058" s="52">
        <v>4540.4581220467671</v>
      </c>
      <c r="K2058" s="52">
        <v>4683.999299374882</v>
      </c>
      <c r="L2058" s="52">
        <v>4432.16</v>
      </c>
      <c r="M2058" s="51" t="s">
        <v>6524</v>
      </c>
      <c r="N2058" s="54" t="s">
        <v>6527</v>
      </c>
    </row>
    <row r="2059" spans="1:14" s="51" customFormat="1" ht="16.5" customHeight="1" x14ac:dyDescent="0.25">
      <c r="A2059" s="51" t="s">
        <v>6077</v>
      </c>
      <c r="B2059" s="51" t="s">
        <v>6078</v>
      </c>
      <c r="C2059" s="51">
        <v>7600</v>
      </c>
      <c r="D2059" s="51" t="s">
        <v>6079</v>
      </c>
      <c r="E2059" s="52">
        <v>923.37999999999988</v>
      </c>
      <c r="F2059" s="52">
        <v>1167045.2786000001</v>
      </c>
      <c r="G2059" s="52">
        <v>1460262.0503628852</v>
      </c>
      <c r="H2059" s="53">
        <v>-0.20079736489078703</v>
      </c>
      <c r="I2059" s="52">
        <v>-293216.77176288515</v>
      </c>
      <c r="J2059" s="52">
        <v>1263.8840765448681</v>
      </c>
      <c r="K2059" s="52">
        <v>1581.4313179437343</v>
      </c>
      <c r="L2059" s="52">
        <v>1232.47</v>
      </c>
      <c r="M2059" s="51" t="s">
        <v>6524</v>
      </c>
      <c r="N2059" s="54" t="s">
        <v>6522</v>
      </c>
    </row>
    <row r="2060" spans="1:14" s="51" customFormat="1" ht="16.5" customHeight="1" x14ac:dyDescent="0.25">
      <c r="A2060" s="51" t="s">
        <v>6080</v>
      </c>
      <c r="B2060" s="51" t="s">
        <v>6081</v>
      </c>
      <c r="C2060" s="51">
        <v>7601</v>
      </c>
      <c r="D2060" s="51" t="s">
        <v>6082</v>
      </c>
      <c r="E2060" s="52">
        <v>453.90000000000003</v>
      </c>
      <c r="F2060" s="52">
        <v>1314688.1285999999</v>
      </c>
      <c r="G2060" s="52">
        <v>1143579.9866414969</v>
      </c>
      <c r="H2060" s="53">
        <v>0.14962498815760061</v>
      </c>
      <c r="I2060" s="52">
        <v>171108.14195850305</v>
      </c>
      <c r="J2060" s="52">
        <v>2896.4268089887637</v>
      </c>
      <c r="K2060" s="52">
        <v>2519.4535947157892</v>
      </c>
      <c r="L2060" s="52">
        <v>2865.37</v>
      </c>
      <c r="M2060" s="51" t="s">
        <v>6524</v>
      </c>
      <c r="N2060" s="54" t="s">
        <v>6528</v>
      </c>
    </row>
    <row r="2061" spans="1:14" s="51" customFormat="1" ht="16.5" customHeight="1" x14ac:dyDescent="0.25">
      <c r="A2061" s="51" t="s">
        <v>6083</v>
      </c>
      <c r="B2061" s="51" t="s">
        <v>6084</v>
      </c>
      <c r="C2061" s="51">
        <v>7602</v>
      </c>
      <c r="D2061" s="51" t="s">
        <v>6085</v>
      </c>
      <c r="E2061" s="52">
        <v>739.37000000000012</v>
      </c>
      <c r="F2061" s="52">
        <v>4119741.3299999996</v>
      </c>
      <c r="G2061" s="52">
        <v>3590209.9954183032</v>
      </c>
      <c r="H2061" s="53">
        <v>0.14749313696342692</v>
      </c>
      <c r="I2061" s="52">
        <v>529531.33458169643</v>
      </c>
      <c r="J2061" s="52">
        <v>5571.961710645548</v>
      </c>
      <c r="K2061" s="52">
        <v>4855.7690945241256</v>
      </c>
      <c r="L2061" s="52">
        <v>5507.76</v>
      </c>
      <c r="M2061" s="51" t="s">
        <v>6523</v>
      </c>
      <c r="N2061" s="54" t="s">
        <v>6527</v>
      </c>
    </row>
    <row r="2062" spans="1:14" s="51" customFormat="1" ht="16.5" customHeight="1" x14ac:dyDescent="0.25">
      <c r="A2062" s="51" t="s">
        <v>6086</v>
      </c>
      <c r="B2062" s="51" t="s">
        <v>6087</v>
      </c>
      <c r="C2062" s="51">
        <v>7603</v>
      </c>
      <c r="D2062" s="51" t="s">
        <v>6088</v>
      </c>
      <c r="E2062" s="52">
        <v>292.84000000000003</v>
      </c>
      <c r="F2062" s="52">
        <v>2834530.7158000004</v>
      </c>
      <c r="G2062" s="52">
        <v>2591452.0669811633</v>
      </c>
      <c r="H2062" s="53">
        <v>9.3800171693703804E-2</v>
      </c>
      <c r="I2062" s="52">
        <v>243078.64881883701</v>
      </c>
      <c r="J2062" s="52">
        <v>9679.4519730911088</v>
      </c>
      <c r="K2062" s="52">
        <v>8849.3787289344455</v>
      </c>
      <c r="L2062" s="52">
        <v>9438.43</v>
      </c>
      <c r="M2062" s="51" t="s">
        <v>6524</v>
      </c>
      <c r="N2062" s="54" t="s">
        <v>6522</v>
      </c>
    </row>
    <row r="2063" spans="1:14" s="51" customFormat="1" ht="16.5" customHeight="1" x14ac:dyDescent="0.25">
      <c r="A2063" s="51" t="s">
        <v>6131</v>
      </c>
      <c r="B2063" s="51" t="s">
        <v>6132</v>
      </c>
      <c r="C2063" s="51">
        <v>7618</v>
      </c>
      <c r="D2063" s="51" t="s">
        <v>6133</v>
      </c>
      <c r="E2063" s="52">
        <v>4603.2800000000007</v>
      </c>
      <c r="F2063" s="52">
        <v>2927640.0471999999</v>
      </c>
      <c r="G2063" s="52">
        <v>2968549.0382976942</v>
      </c>
      <c r="H2063" s="53">
        <v>-1.3780803540693221E-2</v>
      </c>
      <c r="I2063" s="52">
        <v>-40908.991097694263</v>
      </c>
      <c r="J2063" s="52">
        <v>635.9899999999999</v>
      </c>
      <c r="K2063" s="52">
        <v>644.87692217238441</v>
      </c>
      <c r="L2063" s="52">
        <v>635.99</v>
      </c>
      <c r="M2063" s="51" t="s">
        <v>6521</v>
      </c>
      <c r="N2063" s="54" t="s">
        <v>6522</v>
      </c>
    </row>
    <row r="2064" spans="1:14" s="51" customFormat="1" ht="16.5" customHeight="1" x14ac:dyDescent="0.25">
      <c r="A2064" s="51" t="s">
        <v>6089</v>
      </c>
      <c r="B2064" s="51" t="s">
        <v>6090</v>
      </c>
      <c r="C2064" s="51">
        <v>7604</v>
      </c>
      <c r="D2064" s="51" t="s">
        <v>6091</v>
      </c>
      <c r="E2064" s="52">
        <v>1044.54</v>
      </c>
      <c r="F2064" s="52">
        <v>1954785.6552000004</v>
      </c>
      <c r="G2064" s="52">
        <v>2263341.3967169942</v>
      </c>
      <c r="H2064" s="53">
        <v>-0.13632752971538364</v>
      </c>
      <c r="I2064" s="52">
        <v>-308555.74151699385</v>
      </c>
      <c r="J2064" s="52">
        <v>1871.432070767994</v>
      </c>
      <c r="K2064" s="52">
        <v>2166.8307548940147</v>
      </c>
      <c r="L2064" s="52">
        <v>1762.92</v>
      </c>
      <c r="M2064" s="51" t="s">
        <v>6524</v>
      </c>
      <c r="N2064" s="54" t="s">
        <v>6526</v>
      </c>
    </row>
    <row r="2065" spans="1:14" s="51" customFormat="1" ht="16.5" customHeight="1" x14ac:dyDescent="0.25">
      <c r="A2065" s="51" t="s">
        <v>6092</v>
      </c>
      <c r="B2065" s="51" t="s">
        <v>6093</v>
      </c>
      <c r="C2065" s="51">
        <v>7605</v>
      </c>
      <c r="D2065" s="51" t="s">
        <v>6094</v>
      </c>
      <c r="E2065" s="52">
        <v>849.6</v>
      </c>
      <c r="F2065" s="52">
        <v>6528333.9670000002</v>
      </c>
      <c r="G2065" s="52">
        <v>5040233.9886988709</v>
      </c>
      <c r="H2065" s="53">
        <v>0.29524422509703374</v>
      </c>
      <c r="I2065" s="52">
        <v>1488099.9783011293</v>
      </c>
      <c r="J2065" s="52">
        <v>7684.0089065442562</v>
      </c>
      <c r="K2065" s="52">
        <v>5932.4788002576161</v>
      </c>
      <c r="L2065" s="52">
        <v>7619.33</v>
      </c>
      <c r="M2065" s="51" t="s">
        <v>6524</v>
      </c>
      <c r="N2065" s="54" t="s">
        <v>6522</v>
      </c>
    </row>
    <row r="2066" spans="1:14" s="51" customFormat="1" ht="16.5" customHeight="1" x14ac:dyDescent="0.25">
      <c r="A2066" s="51" t="s">
        <v>6095</v>
      </c>
      <c r="B2066" s="51" t="s">
        <v>6096</v>
      </c>
      <c r="C2066" s="51">
        <v>7606</v>
      </c>
      <c r="D2066" s="51" t="s">
        <v>6097</v>
      </c>
      <c r="E2066" s="52">
        <v>450.94</v>
      </c>
      <c r="F2066" s="52">
        <v>7232482.0605000006</v>
      </c>
      <c r="G2066" s="52">
        <v>5373484.446200313</v>
      </c>
      <c r="H2066" s="53">
        <v>0.34595756867114735</v>
      </c>
      <c r="I2066" s="52">
        <v>1858997.6142996876</v>
      </c>
      <c r="J2066" s="52">
        <v>16038.679337605892</v>
      </c>
      <c r="K2066" s="52">
        <v>11916.184960749353</v>
      </c>
      <c r="L2066" s="52">
        <v>16228.6</v>
      </c>
      <c r="M2066" s="51" t="s">
        <v>6521</v>
      </c>
      <c r="N2066" s="54" t="s">
        <v>6528</v>
      </c>
    </row>
    <row r="2067" spans="1:14" s="51" customFormat="1" ht="16.5" customHeight="1" x14ac:dyDescent="0.25">
      <c r="A2067" s="51" t="s">
        <v>6098</v>
      </c>
      <c r="B2067" s="51" t="s">
        <v>6099</v>
      </c>
      <c r="C2067" s="51">
        <v>7607</v>
      </c>
      <c r="D2067" s="51" t="s">
        <v>6100</v>
      </c>
      <c r="E2067" s="52">
        <v>327.48</v>
      </c>
      <c r="F2067" s="52">
        <v>8724595.2503999993</v>
      </c>
      <c r="G2067" s="52">
        <v>7319689.3457793808</v>
      </c>
      <c r="H2067" s="53">
        <v>0.19193518170695367</v>
      </c>
      <c r="I2067" s="52">
        <v>1404905.9046206186</v>
      </c>
      <c r="J2067" s="52">
        <v>26641.612466104798</v>
      </c>
      <c r="K2067" s="52">
        <v>22351.561456514537</v>
      </c>
      <c r="L2067" s="52">
        <v>25607.200000000001</v>
      </c>
      <c r="M2067" s="51" t="s">
        <v>6523</v>
      </c>
      <c r="N2067" s="54" t="s">
        <v>6527</v>
      </c>
    </row>
    <row r="2068" spans="1:14" s="51" customFormat="1" ht="16.5" customHeight="1" x14ac:dyDescent="0.25">
      <c r="A2068" s="51" t="s">
        <v>6101</v>
      </c>
      <c r="B2068" s="51" t="s">
        <v>6102</v>
      </c>
      <c r="C2068" s="51">
        <v>7608</v>
      </c>
      <c r="D2068" s="51" t="s">
        <v>6103</v>
      </c>
      <c r="E2068" s="52">
        <v>1026.93</v>
      </c>
      <c r="F2068" s="52">
        <v>692171.35860000004</v>
      </c>
      <c r="G2068" s="52">
        <v>677882.11901939369</v>
      </c>
      <c r="H2068" s="53">
        <v>2.1079239560525265E-2</v>
      </c>
      <c r="I2068" s="52">
        <v>14289.239580606343</v>
      </c>
      <c r="J2068" s="52">
        <v>674.02</v>
      </c>
      <c r="K2068" s="52">
        <v>660.1054784838243</v>
      </c>
      <c r="L2068" s="52">
        <v>674.02</v>
      </c>
      <c r="M2068" s="51" t="s">
        <v>6524</v>
      </c>
      <c r="N2068" s="54" t="s">
        <v>6528</v>
      </c>
    </row>
    <row r="2069" spans="1:14" s="51" customFormat="1" ht="16.5" customHeight="1" x14ac:dyDescent="0.25">
      <c r="A2069" s="51" t="s">
        <v>6104</v>
      </c>
      <c r="B2069" s="51" t="s">
        <v>6105</v>
      </c>
      <c r="C2069" s="51">
        <v>7609</v>
      </c>
      <c r="D2069" s="51" t="s">
        <v>6106</v>
      </c>
      <c r="E2069" s="52">
        <v>1914.3200000000002</v>
      </c>
      <c r="F2069" s="52">
        <v>3122752.6231</v>
      </c>
      <c r="G2069" s="52">
        <v>3366316.1445194772</v>
      </c>
      <c r="H2069" s="53">
        <v>-7.235313350352135E-2</v>
      </c>
      <c r="I2069" s="52">
        <v>-243563.52141947718</v>
      </c>
      <c r="J2069" s="52">
        <v>1631.2594671214842</v>
      </c>
      <c r="K2069" s="52">
        <v>1758.4918637006754</v>
      </c>
      <c r="L2069" s="52">
        <v>1610.09</v>
      </c>
      <c r="M2069" s="51" t="s">
        <v>6521</v>
      </c>
      <c r="N2069" s="54" t="s">
        <v>6522</v>
      </c>
    </row>
    <row r="2070" spans="1:14" s="51" customFormat="1" ht="16.5" customHeight="1" x14ac:dyDescent="0.25">
      <c r="A2070" s="51" t="s">
        <v>6107</v>
      </c>
      <c r="B2070" s="51" t="s">
        <v>6108</v>
      </c>
      <c r="C2070" s="51">
        <v>7610</v>
      </c>
      <c r="D2070" s="51" t="s">
        <v>6109</v>
      </c>
      <c r="E2070" s="52">
        <v>1667.46</v>
      </c>
      <c r="F2070" s="52">
        <v>5528421.1284000007</v>
      </c>
      <c r="G2070" s="52">
        <v>5166224.2822074955</v>
      </c>
      <c r="H2070" s="53">
        <v>7.0108618288198032E-2</v>
      </c>
      <c r="I2070" s="52">
        <v>362196.84619250521</v>
      </c>
      <c r="J2070" s="52">
        <v>3315.474511172682</v>
      </c>
      <c r="K2070" s="52">
        <v>3098.2597976608108</v>
      </c>
      <c r="L2070" s="52">
        <v>3282.86</v>
      </c>
      <c r="M2070" s="51" t="s">
        <v>6521</v>
      </c>
      <c r="N2070" s="54" t="s">
        <v>6522</v>
      </c>
    </row>
    <row r="2071" spans="1:14" s="51" customFormat="1" ht="16.5" customHeight="1" x14ac:dyDescent="0.25">
      <c r="A2071" s="51" t="s">
        <v>6110</v>
      </c>
      <c r="B2071" s="51" t="s">
        <v>6111</v>
      </c>
      <c r="C2071" s="51">
        <v>7611</v>
      </c>
      <c r="D2071" s="51" t="s">
        <v>6112</v>
      </c>
      <c r="E2071" s="52">
        <v>1624.5700000000002</v>
      </c>
      <c r="F2071" s="52">
        <v>8102994.6072000004</v>
      </c>
      <c r="G2071" s="52">
        <v>7677283.7088374319</v>
      </c>
      <c r="H2071" s="53">
        <v>5.5450718575441815E-2</v>
      </c>
      <c r="I2071" s="52">
        <v>425710.89836256858</v>
      </c>
      <c r="J2071" s="52">
        <v>4987.7780626258027</v>
      </c>
      <c r="K2071" s="52">
        <v>4725.7327839597128</v>
      </c>
      <c r="L2071" s="52">
        <v>4926.26</v>
      </c>
      <c r="M2071" s="51" t="s">
        <v>6521</v>
      </c>
      <c r="N2071" s="54" t="s">
        <v>6522</v>
      </c>
    </row>
    <row r="2072" spans="1:14" s="51" customFormat="1" ht="16.5" customHeight="1" x14ac:dyDescent="0.25">
      <c r="A2072" s="51" t="s">
        <v>6113</v>
      </c>
      <c r="B2072" s="51" t="s">
        <v>6114</v>
      </c>
      <c r="C2072" s="51">
        <v>7612</v>
      </c>
      <c r="D2072" s="51" t="s">
        <v>6115</v>
      </c>
      <c r="E2072" s="52">
        <v>1746.99</v>
      </c>
      <c r="F2072" s="52">
        <v>14359641.656000001</v>
      </c>
      <c r="G2072" s="52">
        <v>11990330.260175174</v>
      </c>
      <c r="H2072" s="53">
        <v>0.19760184618886489</v>
      </c>
      <c r="I2072" s="52">
        <v>2369311.3958248273</v>
      </c>
      <c r="J2072" s="52">
        <v>8219.6473110893603</v>
      </c>
      <c r="K2072" s="52">
        <v>6863.4223780188631</v>
      </c>
      <c r="L2072" s="52">
        <v>8075.48</v>
      </c>
      <c r="M2072" s="51" t="s">
        <v>6521</v>
      </c>
      <c r="N2072" s="54" t="s">
        <v>6522</v>
      </c>
    </row>
    <row r="2073" spans="1:14" s="51" customFormat="1" ht="16.5" customHeight="1" x14ac:dyDescent="0.25">
      <c r="A2073" s="51" t="s">
        <v>6116</v>
      </c>
      <c r="B2073" s="51" t="s">
        <v>6117</v>
      </c>
      <c r="C2073" s="51">
        <v>7613</v>
      </c>
      <c r="D2073" s="51" t="s">
        <v>6118</v>
      </c>
      <c r="E2073" s="52">
        <v>3407.8100000000004</v>
      </c>
      <c r="F2073" s="52">
        <v>1882849.1031000002</v>
      </c>
      <c r="G2073" s="52">
        <v>1915107.0885885267</v>
      </c>
      <c r="H2073" s="53">
        <v>-1.6843959108470141E-2</v>
      </c>
      <c r="I2073" s="52">
        <v>-32257.985488526523</v>
      </c>
      <c r="J2073" s="52">
        <v>552.51</v>
      </c>
      <c r="K2073" s="52">
        <v>561.97589906377596</v>
      </c>
      <c r="L2073" s="52">
        <v>552.51</v>
      </c>
      <c r="M2073" s="51" t="s">
        <v>6524</v>
      </c>
      <c r="N2073" s="54" t="s">
        <v>6522</v>
      </c>
    </row>
    <row r="2074" spans="1:14" s="51" customFormat="1" ht="16.5" customHeight="1" x14ac:dyDescent="0.25">
      <c r="A2074" s="51" t="s">
        <v>6140</v>
      </c>
      <c r="B2074" s="51" t="s">
        <v>6141</v>
      </c>
      <c r="C2074" s="51">
        <v>7802</v>
      </c>
      <c r="D2074" s="51" t="s">
        <v>6142</v>
      </c>
      <c r="E2074" s="52">
        <v>894.67</v>
      </c>
      <c r="F2074" s="52">
        <v>7151033.1627000002</v>
      </c>
      <c r="G2074" s="52">
        <v>6153889.2336640814</v>
      </c>
      <c r="H2074" s="53">
        <v>0.1620347541488345</v>
      </c>
      <c r="I2074" s="52">
        <v>997143.92903591879</v>
      </c>
      <c r="J2074" s="52">
        <v>7992.9283006024571</v>
      </c>
      <c r="K2074" s="52">
        <v>6878.3900585289348</v>
      </c>
      <c r="L2074" s="52">
        <v>7874.19</v>
      </c>
      <c r="M2074" s="51" t="s">
        <v>6524</v>
      </c>
      <c r="N2074" s="54" t="s">
        <v>6522</v>
      </c>
    </row>
    <row r="2075" spans="1:14" s="51" customFormat="1" ht="16.5" customHeight="1" x14ac:dyDescent="0.25">
      <c r="A2075" s="51" t="s">
        <v>6143</v>
      </c>
      <c r="B2075" s="51" t="s">
        <v>6144</v>
      </c>
      <c r="C2075" s="51">
        <v>7803</v>
      </c>
      <c r="D2075" s="51" t="s">
        <v>6145</v>
      </c>
      <c r="E2075" s="52">
        <v>623.39</v>
      </c>
      <c r="F2075" s="52">
        <v>11387546.990899997</v>
      </c>
      <c r="G2075" s="52">
        <v>8323548.3818473397</v>
      </c>
      <c r="H2075" s="53">
        <v>0.36811206813369046</v>
      </c>
      <c r="I2075" s="52">
        <v>3063998.6090526571</v>
      </c>
      <c r="J2075" s="52">
        <v>18267.131315709263</v>
      </c>
      <c r="K2075" s="52">
        <v>13352.072349327611</v>
      </c>
      <c r="L2075" s="52">
        <v>20057.71</v>
      </c>
      <c r="M2075" s="51" t="s">
        <v>6521</v>
      </c>
      <c r="N2075" s="54" t="s">
        <v>6522</v>
      </c>
    </row>
    <row r="2076" spans="1:14" s="51" customFormat="1" ht="16.5" customHeight="1" x14ac:dyDescent="0.25">
      <c r="A2076" s="51" t="s">
        <v>6146</v>
      </c>
      <c r="B2076" s="51" t="s">
        <v>6147</v>
      </c>
      <c r="C2076" s="51">
        <v>7804</v>
      </c>
      <c r="D2076" s="51" t="s">
        <v>6148</v>
      </c>
      <c r="E2076" s="52">
        <v>408.06</v>
      </c>
      <c r="F2076" s="52">
        <v>10676231.549000002</v>
      </c>
      <c r="G2076" s="52">
        <v>8240807.4207955366</v>
      </c>
      <c r="H2076" s="53">
        <v>0.29553222200760509</v>
      </c>
      <c r="I2076" s="52">
        <v>2435424.1282044658</v>
      </c>
      <c r="J2076" s="52">
        <v>26163.38663186787</v>
      </c>
      <c r="K2076" s="52">
        <v>20195.087538096202</v>
      </c>
      <c r="L2076" s="52">
        <v>26423.84</v>
      </c>
      <c r="M2076" s="51" t="s">
        <v>6523</v>
      </c>
      <c r="N2076" s="54" t="s">
        <v>6522</v>
      </c>
    </row>
    <row r="2077" spans="1:14" s="51" customFormat="1" ht="16.5" customHeight="1" x14ac:dyDescent="0.25">
      <c r="A2077" s="51" t="s">
        <v>6149</v>
      </c>
      <c r="B2077" s="51" t="s">
        <v>6150</v>
      </c>
      <c r="C2077" s="51">
        <v>7805</v>
      </c>
      <c r="D2077" s="51" t="s">
        <v>6151</v>
      </c>
      <c r="E2077" s="52">
        <v>275.68000000000006</v>
      </c>
      <c r="F2077" s="52">
        <v>12310217.8805</v>
      </c>
      <c r="G2077" s="52">
        <v>10189033.901654398</v>
      </c>
      <c r="H2077" s="53">
        <v>0.20818303278990791</v>
      </c>
      <c r="I2077" s="52">
        <v>2121183.9788456019</v>
      </c>
      <c r="J2077" s="52">
        <v>44654.011464378978</v>
      </c>
      <c r="K2077" s="52">
        <v>36959.641256726623</v>
      </c>
      <c r="L2077" s="52">
        <v>44191.55</v>
      </c>
      <c r="M2077" s="51" t="s">
        <v>6524</v>
      </c>
      <c r="N2077" s="54" t="s">
        <v>6522</v>
      </c>
    </row>
    <row r="2078" spans="1:14" s="51" customFormat="1" ht="16.5" customHeight="1" x14ac:dyDescent="0.25">
      <c r="A2078" s="51" t="s">
        <v>6155</v>
      </c>
      <c r="B2078" s="51" t="s">
        <v>6156</v>
      </c>
      <c r="C2078" s="51">
        <v>7810</v>
      </c>
      <c r="D2078" s="51" t="s">
        <v>6157</v>
      </c>
      <c r="E2078" s="52">
        <v>324.2</v>
      </c>
      <c r="F2078" s="52">
        <v>687699.52399999998</v>
      </c>
      <c r="G2078" s="52">
        <v>600731.39150350646</v>
      </c>
      <c r="H2078" s="53">
        <v>0.14477041440905936</v>
      </c>
      <c r="I2078" s="52">
        <v>86968.132496493519</v>
      </c>
      <c r="J2078" s="52">
        <v>2121.2199999999998</v>
      </c>
      <c r="K2078" s="52">
        <v>1852.9654272162445</v>
      </c>
      <c r="L2078" s="52">
        <v>2121.2199999999998</v>
      </c>
      <c r="M2078" s="51" t="s">
        <v>6525</v>
      </c>
      <c r="N2078" s="54" t="s">
        <v>6526</v>
      </c>
    </row>
    <row r="2079" spans="1:14" s="51" customFormat="1" ht="16.5" customHeight="1" x14ac:dyDescent="0.25">
      <c r="A2079" s="51" t="s">
        <v>6152</v>
      </c>
      <c r="B2079" s="51" t="s">
        <v>6153</v>
      </c>
      <c r="C2079" s="51">
        <v>7806</v>
      </c>
      <c r="D2079" s="51" t="s">
        <v>6154</v>
      </c>
      <c r="E2079" s="52">
        <v>282.65999999999997</v>
      </c>
      <c r="F2079" s="52">
        <v>1091127.8663999999</v>
      </c>
      <c r="G2079" s="52">
        <v>1026762.1875227314</v>
      </c>
      <c r="H2079" s="53">
        <v>6.2688010582629294E-2</v>
      </c>
      <c r="I2079" s="52">
        <v>64365.678877268569</v>
      </c>
      <c r="J2079" s="52">
        <v>3860.2132116323501</v>
      </c>
      <c r="K2079" s="52">
        <v>3632.4990714028568</v>
      </c>
      <c r="L2079" s="52">
        <v>3754.64</v>
      </c>
      <c r="M2079" s="51" t="s">
        <v>6524</v>
      </c>
      <c r="N2079" s="54" t="s">
        <v>6527</v>
      </c>
    </row>
    <row r="2080" spans="1:14" s="51" customFormat="1" ht="16.5" customHeight="1" x14ac:dyDescent="0.25">
      <c r="A2080" s="51" t="s">
        <v>6158</v>
      </c>
      <c r="B2080" s="51" t="s">
        <v>6159</v>
      </c>
      <c r="C2080" s="51">
        <v>7852</v>
      </c>
      <c r="D2080" s="51" t="s">
        <v>6160</v>
      </c>
      <c r="E2080" s="52">
        <v>2018.4100000000003</v>
      </c>
      <c r="F2080" s="52">
        <v>1902331.2409000003</v>
      </c>
      <c r="G2080" s="52">
        <v>1686864.2516773909</v>
      </c>
      <c r="H2080" s="53">
        <v>0.1277322635821776</v>
      </c>
      <c r="I2080" s="52">
        <v>215466.98922260944</v>
      </c>
      <c r="J2080" s="52">
        <v>942.49</v>
      </c>
      <c r="K2080" s="52">
        <v>835.73914699064642</v>
      </c>
      <c r="L2080" s="52">
        <v>942.49</v>
      </c>
      <c r="M2080" s="51" t="s">
        <v>6525</v>
      </c>
      <c r="N2080" s="54" t="s">
        <v>6526</v>
      </c>
    </row>
    <row r="2081" spans="1:14" s="51" customFormat="1" ht="16.5" customHeight="1" x14ac:dyDescent="0.25">
      <c r="A2081" s="51" t="s">
        <v>6161</v>
      </c>
      <c r="B2081" s="51" t="s">
        <v>6162</v>
      </c>
      <c r="C2081" s="51">
        <v>7853</v>
      </c>
      <c r="D2081" s="51" t="s">
        <v>6163</v>
      </c>
      <c r="E2081" s="52">
        <v>1752.03</v>
      </c>
      <c r="F2081" s="52">
        <v>5251519.4445000011</v>
      </c>
      <c r="G2081" s="52">
        <v>6029947.6341445474</v>
      </c>
      <c r="H2081" s="53">
        <v>-0.12909368984179903</v>
      </c>
      <c r="I2081" s="52">
        <v>-778428.18964454625</v>
      </c>
      <c r="J2081" s="52">
        <v>2997.3912801150673</v>
      </c>
      <c r="K2081" s="52">
        <v>3441.6919996487204</v>
      </c>
      <c r="L2081" s="52">
        <v>2955.05</v>
      </c>
      <c r="M2081" s="51" t="s">
        <v>6521</v>
      </c>
      <c r="N2081" s="54" t="s">
        <v>6527</v>
      </c>
    </row>
    <row r="2082" spans="1:14" s="51" customFormat="1" ht="16.5" customHeight="1" x14ac:dyDescent="0.25">
      <c r="A2082" s="51" t="s">
        <v>6164</v>
      </c>
      <c r="B2082" s="51" t="s">
        <v>6165</v>
      </c>
      <c r="C2082" s="51">
        <v>7854</v>
      </c>
      <c r="D2082" s="51" t="s">
        <v>6166</v>
      </c>
      <c r="E2082" s="52">
        <v>1001.92</v>
      </c>
      <c r="F2082" s="52">
        <v>4796231.266400001</v>
      </c>
      <c r="G2082" s="52">
        <v>5586382.2792005166</v>
      </c>
      <c r="H2082" s="53">
        <v>-0.14144234556636825</v>
      </c>
      <c r="I2082" s="52">
        <v>-790151.01280051563</v>
      </c>
      <c r="J2082" s="52">
        <v>4787.0401493133195</v>
      </c>
      <c r="K2082" s="52">
        <v>5575.6769794000684</v>
      </c>
      <c r="L2082" s="52">
        <v>4765.04</v>
      </c>
      <c r="M2082" s="51" t="s">
        <v>6521</v>
      </c>
      <c r="N2082" s="54" t="s">
        <v>6527</v>
      </c>
    </row>
    <row r="2083" spans="1:14" s="51" customFormat="1" ht="16.5" customHeight="1" x14ac:dyDescent="0.25">
      <c r="A2083" s="51" t="s">
        <v>6167</v>
      </c>
      <c r="B2083" s="51" t="s">
        <v>6168</v>
      </c>
      <c r="C2083" s="51">
        <v>7855</v>
      </c>
      <c r="D2083" s="51" t="s">
        <v>6169</v>
      </c>
      <c r="E2083" s="52">
        <v>269.52000000000004</v>
      </c>
      <c r="F2083" s="52">
        <v>1759232.3167999999</v>
      </c>
      <c r="G2083" s="52">
        <v>1812556.41454275</v>
      </c>
      <c r="H2083" s="53">
        <v>-2.9419276175302933E-2</v>
      </c>
      <c r="I2083" s="52">
        <v>-53324.097742750077</v>
      </c>
      <c r="J2083" s="52">
        <v>6527.2792994953979</v>
      </c>
      <c r="K2083" s="52">
        <v>6725.1276882708135</v>
      </c>
      <c r="L2083" s="52">
        <v>6487.62</v>
      </c>
      <c r="M2083" s="51" t="s">
        <v>6525</v>
      </c>
      <c r="N2083" s="54" t="s">
        <v>6522</v>
      </c>
    </row>
    <row r="2084" spans="1:14" s="51" customFormat="1" ht="16.5" customHeight="1" x14ac:dyDescent="0.25">
      <c r="A2084" s="51" t="s">
        <v>6170</v>
      </c>
      <c r="B2084" s="51" t="s">
        <v>6171</v>
      </c>
      <c r="C2084" s="51">
        <v>7856</v>
      </c>
      <c r="D2084" s="51" t="s">
        <v>6172</v>
      </c>
      <c r="E2084" s="52">
        <v>180.78</v>
      </c>
      <c r="F2084" s="52">
        <v>1919255.6330000001</v>
      </c>
      <c r="G2084" s="52">
        <v>2244881.9116664291</v>
      </c>
      <c r="H2084" s="53">
        <v>-0.14505274285216585</v>
      </c>
      <c r="I2084" s="52">
        <v>-325626.27866642899</v>
      </c>
      <c r="J2084" s="52">
        <v>10616.526346941035</v>
      </c>
      <c r="K2084" s="52">
        <v>12417.755900356395</v>
      </c>
      <c r="L2084" s="52">
        <v>11605.39</v>
      </c>
      <c r="M2084" s="51" t="s">
        <v>6525</v>
      </c>
      <c r="N2084" s="54" t="s">
        <v>6528</v>
      </c>
    </row>
    <row r="2085" spans="1:14" s="51" customFormat="1" ht="16.5" customHeight="1" x14ac:dyDescent="0.25">
      <c r="A2085" s="51" t="s">
        <v>6185</v>
      </c>
      <c r="B2085" s="51" t="s">
        <v>6186</v>
      </c>
      <c r="C2085" s="51">
        <v>7862</v>
      </c>
      <c r="D2085" s="51" t="s">
        <v>6187</v>
      </c>
      <c r="E2085" s="52">
        <v>2242.44</v>
      </c>
      <c r="F2085" s="52">
        <v>1426864.5719999999</v>
      </c>
      <c r="G2085" s="52">
        <v>1409363.3448483294</v>
      </c>
      <c r="H2085" s="53">
        <v>1.2417824839593639E-2</v>
      </c>
      <c r="I2085" s="52">
        <v>17501.227151670493</v>
      </c>
      <c r="J2085" s="52">
        <v>636.29999999999995</v>
      </c>
      <c r="K2085" s="52">
        <v>628.49545354539225</v>
      </c>
      <c r="L2085" s="52">
        <v>636.29999999999995</v>
      </c>
      <c r="M2085" s="51" t="s">
        <v>6521</v>
      </c>
      <c r="N2085" s="54" t="s">
        <v>6528</v>
      </c>
    </row>
    <row r="2086" spans="1:14" s="51" customFormat="1" ht="16.5" customHeight="1" x14ac:dyDescent="0.25">
      <c r="A2086" s="51" t="s">
        <v>6173</v>
      </c>
      <c r="B2086" s="51" t="s">
        <v>6174</v>
      </c>
      <c r="C2086" s="51">
        <v>7857</v>
      </c>
      <c r="D2086" s="51" t="s">
        <v>6175</v>
      </c>
      <c r="E2086" s="52">
        <v>80.86999999999999</v>
      </c>
      <c r="F2086" s="52">
        <v>905227.51919999998</v>
      </c>
      <c r="G2086" s="52">
        <v>388428.14093812421</v>
      </c>
      <c r="H2086" s="53">
        <v>1.3304890243371958</v>
      </c>
      <c r="I2086" s="52">
        <v>516799.37826187577</v>
      </c>
      <c r="J2086" s="52">
        <v>11193.613443798691</v>
      </c>
      <c r="K2086" s="52">
        <v>4803.1178550528539</v>
      </c>
      <c r="L2086" s="52">
        <v>11038.16</v>
      </c>
      <c r="M2086" s="51" t="s">
        <v>6525</v>
      </c>
      <c r="N2086" s="54" t="s">
        <v>6526</v>
      </c>
    </row>
    <row r="2087" spans="1:14" s="51" customFormat="1" ht="16.5" customHeight="1" x14ac:dyDescent="0.25">
      <c r="A2087" s="51" t="s">
        <v>6176</v>
      </c>
      <c r="B2087" s="51" t="s">
        <v>6177</v>
      </c>
      <c r="C2087" s="51">
        <v>7859</v>
      </c>
      <c r="D2087" s="51" t="s">
        <v>6178</v>
      </c>
      <c r="E2087" s="52">
        <v>53.930000000000007</v>
      </c>
      <c r="F2087" s="52">
        <v>2557626.4298000005</v>
      </c>
      <c r="G2087" s="52">
        <v>1307020.0165238359</v>
      </c>
      <c r="H2087" s="53">
        <v>0.95683799594920549</v>
      </c>
      <c r="I2087" s="52">
        <v>1250606.4132761646</v>
      </c>
      <c r="J2087" s="52">
        <v>47424.929163730769</v>
      </c>
      <c r="K2087" s="52">
        <v>24235.490756978226</v>
      </c>
      <c r="L2087" s="52">
        <v>50208.94</v>
      </c>
      <c r="M2087" s="51" t="s">
        <v>6525</v>
      </c>
      <c r="N2087" s="54" t="s">
        <v>6528</v>
      </c>
    </row>
    <row r="2088" spans="1:14" s="51" customFormat="1" ht="16.5" customHeight="1" x14ac:dyDescent="0.25">
      <c r="A2088" s="51" t="s">
        <v>6179</v>
      </c>
      <c r="B2088" s="51" t="s">
        <v>6180</v>
      </c>
      <c r="C2088" s="51">
        <v>7860</v>
      </c>
      <c r="D2088" s="51" t="s">
        <v>6181</v>
      </c>
      <c r="E2088" s="52">
        <v>206.46</v>
      </c>
      <c r="F2088" s="52">
        <v>17716289.515199997</v>
      </c>
      <c r="G2088" s="52">
        <v>14824695.263507824</v>
      </c>
      <c r="H2088" s="53">
        <v>0.19505252555241825</v>
      </c>
      <c r="I2088" s="52">
        <v>2891594.2516921721</v>
      </c>
      <c r="J2088" s="52">
        <v>85809.791316477742</v>
      </c>
      <c r="K2088" s="52">
        <v>71804.20063696515</v>
      </c>
      <c r="L2088" s="52">
        <v>87434.15</v>
      </c>
      <c r="M2088" s="51" t="s">
        <v>6525</v>
      </c>
      <c r="N2088" s="54" t="s">
        <v>6522</v>
      </c>
    </row>
    <row r="2089" spans="1:14" s="51" customFormat="1" ht="16.5" customHeight="1" x14ac:dyDescent="0.25">
      <c r="A2089" s="51" t="s">
        <v>6182</v>
      </c>
      <c r="B2089" s="51" t="s">
        <v>6183</v>
      </c>
      <c r="C2089" s="51">
        <v>7861</v>
      </c>
      <c r="D2089" s="51" t="s">
        <v>6184</v>
      </c>
      <c r="E2089" s="52">
        <v>697.2</v>
      </c>
      <c r="F2089" s="52">
        <v>584915.93999999994</v>
      </c>
      <c r="G2089" s="52">
        <v>563878.43065740902</v>
      </c>
      <c r="H2089" s="53">
        <v>3.730859028969058E-2</v>
      </c>
      <c r="I2089" s="52">
        <v>21037.509342590929</v>
      </c>
      <c r="J2089" s="52">
        <v>838.94999999999982</v>
      </c>
      <c r="K2089" s="52">
        <v>808.77571809725896</v>
      </c>
      <c r="L2089" s="52">
        <v>838.95</v>
      </c>
      <c r="M2089" s="51" t="s">
        <v>6525</v>
      </c>
      <c r="N2089" s="54" t="s">
        <v>6522</v>
      </c>
    </row>
    <row r="2090" spans="1:14" s="51" customFormat="1" ht="16.5" customHeight="1" x14ac:dyDescent="0.25">
      <c r="A2090" s="51" t="s">
        <v>6188</v>
      </c>
      <c r="B2090" s="51" t="s">
        <v>6189</v>
      </c>
      <c r="C2090" s="51">
        <v>7901</v>
      </c>
      <c r="D2090" s="51" t="s">
        <v>6190</v>
      </c>
      <c r="E2090" s="52">
        <v>2414.2200000000003</v>
      </c>
      <c r="F2090" s="52">
        <v>3920789.1602000003</v>
      </c>
      <c r="G2090" s="52">
        <v>5462513.354462794</v>
      </c>
      <c r="H2090" s="53">
        <v>-0.28223714876655226</v>
      </c>
      <c r="I2090" s="52">
        <v>-1541724.1942627938</v>
      </c>
      <c r="J2090" s="52">
        <v>1624.0397147733015</v>
      </c>
      <c r="K2090" s="52">
        <v>2262.6410826116899</v>
      </c>
      <c r="L2090" s="52">
        <v>1598</v>
      </c>
      <c r="M2090" s="51" t="s">
        <v>6521</v>
      </c>
      <c r="N2090" s="54" t="s">
        <v>6528</v>
      </c>
    </row>
    <row r="2091" spans="1:14" s="51" customFormat="1" ht="16.5" customHeight="1" x14ac:dyDescent="0.25">
      <c r="A2091" s="51" t="s">
        <v>6191</v>
      </c>
      <c r="B2091" s="51" t="s">
        <v>6192</v>
      </c>
      <c r="C2091" s="51">
        <v>7902</v>
      </c>
      <c r="D2091" s="51" t="s">
        <v>6193</v>
      </c>
      <c r="E2091" s="52">
        <v>662.86</v>
      </c>
      <c r="F2091" s="52">
        <v>3941765.5463999999</v>
      </c>
      <c r="G2091" s="52">
        <v>3921618.1148386095</v>
      </c>
      <c r="H2091" s="53">
        <v>5.1375302162024461E-3</v>
      </c>
      <c r="I2091" s="52">
        <v>20147.431561390404</v>
      </c>
      <c r="J2091" s="52">
        <v>5946.6034251576502</v>
      </c>
      <c r="K2091" s="52">
        <v>5916.2087240723677</v>
      </c>
      <c r="L2091" s="52">
        <v>5897.24</v>
      </c>
      <c r="M2091" s="51" t="s">
        <v>6524</v>
      </c>
      <c r="N2091" s="54" t="s">
        <v>6522</v>
      </c>
    </row>
    <row r="2092" spans="1:14" s="51" customFormat="1" ht="16.5" customHeight="1" x14ac:dyDescent="0.25">
      <c r="A2092" s="51" t="s">
        <v>6194</v>
      </c>
      <c r="B2092" s="51" t="s">
        <v>6195</v>
      </c>
      <c r="C2092" s="51">
        <v>7903</v>
      </c>
      <c r="D2092" s="51" t="s">
        <v>6196</v>
      </c>
      <c r="E2092" s="52">
        <v>546.39</v>
      </c>
      <c r="F2092" s="52">
        <v>5081473.8186000008</v>
      </c>
      <c r="G2092" s="52">
        <v>5195399.2104673451</v>
      </c>
      <c r="H2092" s="53">
        <v>-2.1928130496269627E-2</v>
      </c>
      <c r="I2092" s="52">
        <v>-113925.39186734427</v>
      </c>
      <c r="J2092" s="52">
        <v>9300.0856871465458</v>
      </c>
      <c r="K2092" s="52">
        <v>9508.5913184123892</v>
      </c>
      <c r="L2092" s="52">
        <v>10229.26</v>
      </c>
      <c r="M2092" s="51" t="s">
        <v>6524</v>
      </c>
      <c r="N2092" s="54" t="s">
        <v>6526</v>
      </c>
    </row>
    <row r="2093" spans="1:14" s="51" customFormat="1" ht="16.5" customHeight="1" x14ac:dyDescent="0.25">
      <c r="A2093" s="51" t="s">
        <v>6197</v>
      </c>
      <c r="B2093" s="51" t="s">
        <v>6198</v>
      </c>
      <c r="C2093" s="51">
        <v>7904</v>
      </c>
      <c r="D2093" s="51" t="s">
        <v>6199</v>
      </c>
      <c r="E2093" s="52">
        <v>284.77</v>
      </c>
      <c r="F2093" s="52">
        <v>5593663.6020999998</v>
      </c>
      <c r="G2093" s="52">
        <v>5041968.493617462</v>
      </c>
      <c r="H2093" s="53">
        <v>0.109420578327873</v>
      </c>
      <c r="I2093" s="52">
        <v>551695.10848253779</v>
      </c>
      <c r="J2093" s="52">
        <v>19642.741869227797</v>
      </c>
      <c r="K2093" s="52">
        <v>17705.406094804446</v>
      </c>
      <c r="L2093" s="52">
        <v>15706.91</v>
      </c>
      <c r="M2093" s="51" t="s">
        <v>6523</v>
      </c>
      <c r="N2093" s="54" t="s">
        <v>6522</v>
      </c>
    </row>
    <row r="2094" spans="1:14" s="51" customFormat="1" ht="16.5" customHeight="1" x14ac:dyDescent="0.25">
      <c r="A2094" s="51" t="s">
        <v>6200</v>
      </c>
      <c r="B2094" s="51" t="s">
        <v>6201</v>
      </c>
      <c r="C2094" s="51">
        <v>7905</v>
      </c>
      <c r="D2094" s="51" t="s">
        <v>6202</v>
      </c>
      <c r="E2094" s="52">
        <v>2251.12</v>
      </c>
      <c r="F2094" s="52">
        <v>3597289.76</v>
      </c>
      <c r="G2094" s="52">
        <v>2034129.6493250148</v>
      </c>
      <c r="H2094" s="53">
        <v>0.76846631245638064</v>
      </c>
      <c r="I2094" s="52">
        <v>1563160.110674985</v>
      </c>
      <c r="J2094" s="52">
        <v>1598</v>
      </c>
      <c r="K2094" s="52">
        <v>903.60782602660674</v>
      </c>
      <c r="L2094" s="52">
        <v>1598</v>
      </c>
      <c r="M2094" s="51" t="s">
        <v>6523</v>
      </c>
      <c r="N2094" s="54" t="s">
        <v>6528</v>
      </c>
    </row>
    <row r="2095" spans="1:14" s="51" customFormat="1" ht="16.5" customHeight="1" x14ac:dyDescent="0.25">
      <c r="A2095" s="51" t="s">
        <v>6203</v>
      </c>
      <c r="B2095" s="51" t="s">
        <v>6204</v>
      </c>
      <c r="C2095" s="51">
        <v>7959</v>
      </c>
      <c r="D2095" s="51" t="s">
        <v>6205</v>
      </c>
      <c r="E2095" s="52">
        <v>104263.31</v>
      </c>
      <c r="F2095" s="52">
        <v>52908416.659499988</v>
      </c>
      <c r="G2095" s="52">
        <v>57164084.502038568</v>
      </c>
      <c r="H2095" s="53">
        <v>-7.4446531937143456E-2</v>
      </c>
      <c r="I2095" s="52">
        <v>-4255667.8425385803</v>
      </c>
      <c r="J2095" s="52">
        <v>507.44999999999987</v>
      </c>
      <c r="K2095" s="52">
        <v>548.2665426796691</v>
      </c>
      <c r="L2095" s="52">
        <v>507.45</v>
      </c>
      <c r="M2095" s="51" t="s">
        <v>6524</v>
      </c>
      <c r="N2095" s="54" t="s">
        <v>6527</v>
      </c>
    </row>
    <row r="2096" spans="1:14" s="51" customFormat="1" ht="16.5" customHeight="1" x14ac:dyDescent="0.25">
      <c r="A2096" s="51" t="s">
        <v>6206</v>
      </c>
      <c r="B2096" s="51" t="s">
        <v>6207</v>
      </c>
      <c r="C2096" s="51">
        <v>7960</v>
      </c>
      <c r="D2096" s="51" t="s">
        <v>6208</v>
      </c>
      <c r="E2096" s="52">
        <v>24618.080000000002</v>
      </c>
      <c r="F2096" s="52">
        <v>16885048.710400004</v>
      </c>
      <c r="G2096" s="52">
        <v>14353035.047126234</v>
      </c>
      <c r="H2096" s="53">
        <v>0.17640963426621958</v>
      </c>
      <c r="I2096" s="52">
        <v>2532013.6632737704</v>
      </c>
      <c r="J2096" s="52">
        <v>685.88000000000011</v>
      </c>
      <c r="K2096" s="52">
        <v>583.02820720081468</v>
      </c>
      <c r="L2096" s="52">
        <v>685.88</v>
      </c>
      <c r="M2096" s="51" t="s">
        <v>6521</v>
      </c>
      <c r="N2096" s="54" t="s">
        <v>6527</v>
      </c>
    </row>
    <row r="2097" spans="1:14" s="51" customFormat="1" ht="16.5" customHeight="1" x14ac:dyDescent="0.25">
      <c r="A2097" s="51" t="s">
        <v>6209</v>
      </c>
      <c r="B2097" s="51" t="s">
        <v>6210</v>
      </c>
      <c r="C2097" s="51">
        <v>7961</v>
      </c>
      <c r="D2097" s="51" t="s">
        <v>6211</v>
      </c>
      <c r="E2097" s="52">
        <v>6369.63</v>
      </c>
      <c r="F2097" s="52">
        <v>1720182.2778</v>
      </c>
      <c r="G2097" s="52">
        <v>1584056.5601264127</v>
      </c>
      <c r="H2097" s="53">
        <v>8.5934884586901461E-2</v>
      </c>
      <c r="I2097" s="52">
        <v>136125.71767358738</v>
      </c>
      <c r="J2097" s="52">
        <v>270.06</v>
      </c>
      <c r="K2097" s="52">
        <v>248.68894427563495</v>
      </c>
      <c r="L2097" s="52">
        <v>270.06</v>
      </c>
      <c r="M2097" s="51" t="s">
        <v>6524</v>
      </c>
      <c r="N2097" s="54" t="s">
        <v>6528</v>
      </c>
    </row>
    <row r="2098" spans="1:14" s="51" customFormat="1" ht="16.5" customHeight="1" x14ac:dyDescent="0.25">
      <c r="A2098" s="51" t="s">
        <v>6212</v>
      </c>
      <c r="B2098" s="51" t="s">
        <v>6213</v>
      </c>
      <c r="C2098" s="51">
        <v>7962</v>
      </c>
      <c r="D2098" s="51" t="s">
        <v>6214</v>
      </c>
      <c r="E2098" s="52">
        <v>2064.14</v>
      </c>
      <c r="F2098" s="52">
        <v>5335772.9343999997</v>
      </c>
      <c r="G2098" s="52">
        <v>5555689.3302038219</v>
      </c>
      <c r="H2098" s="53">
        <v>-3.9583998084312233E-2</v>
      </c>
      <c r="I2098" s="52">
        <v>-219916.3958038222</v>
      </c>
      <c r="J2098" s="52">
        <v>2584.9859672309049</v>
      </c>
      <c r="K2098" s="52">
        <v>2691.5273819623776</v>
      </c>
      <c r="L2098" s="52">
        <v>2782.84</v>
      </c>
      <c r="M2098" s="51" t="s">
        <v>6521</v>
      </c>
      <c r="N2098" s="54" t="s">
        <v>6522</v>
      </c>
    </row>
    <row r="2099" spans="1:14" s="51" customFormat="1" ht="16.5" customHeight="1" x14ac:dyDescent="0.25">
      <c r="A2099" s="51" t="s">
        <v>6215</v>
      </c>
      <c r="B2099" s="51" t="s">
        <v>6216</v>
      </c>
      <c r="C2099" s="51">
        <v>7963</v>
      </c>
      <c r="D2099" s="51" t="s">
        <v>6217</v>
      </c>
      <c r="E2099" s="52">
        <v>25594.640000000003</v>
      </c>
      <c r="F2099" s="52">
        <v>36421854.448799998</v>
      </c>
      <c r="G2099" s="52">
        <v>41247687.876975618</v>
      </c>
      <c r="H2099" s="53">
        <v>-0.11699645911230316</v>
      </c>
      <c r="I2099" s="52">
        <v>-4825833.4281756207</v>
      </c>
      <c r="J2099" s="52">
        <v>1423.0266356080801</v>
      </c>
      <c r="K2099" s="52">
        <v>1611.5752312584045</v>
      </c>
      <c r="L2099" s="52">
        <v>1388.9</v>
      </c>
      <c r="M2099" s="51" t="s">
        <v>6521</v>
      </c>
      <c r="N2099" s="54" t="s">
        <v>6526</v>
      </c>
    </row>
    <row r="2100" spans="1:14" s="51" customFormat="1" ht="16.5" customHeight="1" x14ac:dyDescent="0.25">
      <c r="A2100" s="51" t="s">
        <v>6218</v>
      </c>
      <c r="B2100" s="51" t="s">
        <v>6219</v>
      </c>
      <c r="C2100" s="51">
        <v>7964</v>
      </c>
      <c r="D2100" s="51" t="s">
        <v>6220</v>
      </c>
      <c r="E2100" s="52">
        <v>13228.81</v>
      </c>
      <c r="F2100" s="52">
        <v>38035872.908100002</v>
      </c>
      <c r="G2100" s="52">
        <v>32140342.190542463</v>
      </c>
      <c r="H2100" s="53">
        <v>0.18343086338677317</v>
      </c>
      <c r="I2100" s="52">
        <v>5895530.7175575383</v>
      </c>
      <c r="J2100" s="52">
        <v>2875.2301157927282</v>
      </c>
      <c r="K2100" s="52">
        <v>2429.5716841153862</v>
      </c>
      <c r="L2100" s="52">
        <v>2786.61</v>
      </c>
      <c r="M2100" s="51" t="s">
        <v>6521</v>
      </c>
      <c r="N2100" s="54" t="s">
        <v>6522</v>
      </c>
    </row>
    <row r="2101" spans="1:14" s="51" customFormat="1" ht="16.5" customHeight="1" x14ac:dyDescent="0.25">
      <c r="A2101" s="51" t="s">
        <v>6221</v>
      </c>
      <c r="B2101" s="51" t="s">
        <v>6222</v>
      </c>
      <c r="C2101" s="51">
        <v>7965</v>
      </c>
      <c r="D2101" s="51" t="s">
        <v>6223</v>
      </c>
      <c r="E2101" s="52">
        <v>7241.67</v>
      </c>
      <c r="F2101" s="52">
        <v>33162679.449300002</v>
      </c>
      <c r="G2101" s="52">
        <v>25765440.131977588</v>
      </c>
      <c r="H2101" s="53">
        <v>0.28709928025416009</v>
      </c>
      <c r="I2101" s="52">
        <v>7397239.3173224144</v>
      </c>
      <c r="J2101" s="52">
        <v>4579.4242832523441</v>
      </c>
      <c r="K2101" s="52">
        <v>3557.9417637061047</v>
      </c>
      <c r="L2101" s="52">
        <v>4337.88</v>
      </c>
      <c r="M2101" s="51" t="s">
        <v>6521</v>
      </c>
      <c r="N2101" s="54" t="s">
        <v>6526</v>
      </c>
    </row>
    <row r="2102" spans="1:14" s="51" customFormat="1" ht="16.5" customHeight="1" x14ac:dyDescent="0.25">
      <c r="A2102" s="51" t="s">
        <v>6224</v>
      </c>
      <c r="B2102" s="51" t="s">
        <v>6225</v>
      </c>
      <c r="C2102" s="51">
        <v>7966</v>
      </c>
      <c r="D2102" s="51" t="s">
        <v>6226</v>
      </c>
      <c r="E2102" s="52">
        <v>5965.6399999999994</v>
      </c>
      <c r="F2102" s="52">
        <v>39734237.154399998</v>
      </c>
      <c r="G2102" s="52">
        <v>30678201.793524843</v>
      </c>
      <c r="H2102" s="53">
        <v>0.29519446484593459</v>
      </c>
      <c r="I2102" s="52">
        <v>9056035.3608751558</v>
      </c>
      <c r="J2102" s="52">
        <v>6660.5154106516657</v>
      </c>
      <c r="K2102" s="52">
        <v>5142.4829177631982</v>
      </c>
      <c r="L2102" s="52">
        <v>6022.82</v>
      </c>
      <c r="M2102" s="51" t="s">
        <v>6521</v>
      </c>
      <c r="N2102" s="54" t="s">
        <v>6522</v>
      </c>
    </row>
    <row r="2103" spans="1:14" s="51" customFormat="1" ht="16.5" customHeight="1" x14ac:dyDescent="0.25">
      <c r="A2103" s="51" t="s">
        <v>6227</v>
      </c>
      <c r="B2103" s="51" t="s">
        <v>6228</v>
      </c>
      <c r="C2103" s="51">
        <v>7967</v>
      </c>
      <c r="D2103" s="51" t="s">
        <v>6229</v>
      </c>
      <c r="E2103" s="52">
        <v>55159.88</v>
      </c>
      <c r="F2103" s="52">
        <v>22285694.717600007</v>
      </c>
      <c r="G2103" s="52">
        <v>31182875.94144455</v>
      </c>
      <c r="H2103" s="53">
        <v>-0.28532266364884817</v>
      </c>
      <c r="I2103" s="52">
        <v>-8897181.2238445431</v>
      </c>
      <c r="J2103" s="52">
        <v>404.02000000000015</v>
      </c>
      <c r="K2103" s="52">
        <v>565.31805256727444</v>
      </c>
      <c r="L2103" s="52">
        <v>404.02</v>
      </c>
      <c r="M2103" s="51" t="s">
        <v>6524</v>
      </c>
      <c r="N2103" s="54" t="s">
        <v>6527</v>
      </c>
    </row>
    <row r="2104" spans="1:14" s="51" customFormat="1" ht="16.5" customHeight="1" x14ac:dyDescent="0.25">
      <c r="A2104" s="51" t="s">
        <v>6230</v>
      </c>
      <c r="B2104" s="51" t="s">
        <v>6231</v>
      </c>
      <c r="C2104" s="51">
        <v>7968</v>
      </c>
      <c r="D2104" s="51" t="s">
        <v>6232</v>
      </c>
      <c r="E2104" s="52">
        <v>2097.2000000000003</v>
      </c>
      <c r="F2104" s="52">
        <v>891205.14</v>
      </c>
      <c r="G2104" s="52">
        <v>1585170.1224806854</v>
      </c>
      <c r="H2104" s="53">
        <v>-0.43778580774325759</v>
      </c>
      <c r="I2104" s="52">
        <v>-693964.98248068534</v>
      </c>
      <c r="J2104" s="52">
        <v>424.94999999999993</v>
      </c>
      <c r="K2104" s="52">
        <v>755.8507164222226</v>
      </c>
      <c r="L2104" s="52">
        <v>424.95</v>
      </c>
      <c r="M2104" s="51" t="s">
        <v>6525</v>
      </c>
      <c r="N2104" s="54" t="s">
        <v>6527</v>
      </c>
    </row>
    <row r="2105" spans="1:14" s="51" customFormat="1" ht="16.5" customHeight="1" x14ac:dyDescent="0.25">
      <c r="A2105" s="51" t="s">
        <v>6233</v>
      </c>
      <c r="B2105" s="51" t="s">
        <v>6234</v>
      </c>
      <c r="C2105" s="51">
        <v>7969</v>
      </c>
      <c r="D2105" s="51" t="s">
        <v>6235</v>
      </c>
      <c r="E2105" s="52">
        <v>7146.4599999999991</v>
      </c>
      <c r="F2105" s="52">
        <v>3643765.5602000006</v>
      </c>
      <c r="G2105" s="52">
        <v>4165511.2150393818</v>
      </c>
      <c r="H2105" s="53">
        <v>-0.12525369106092976</v>
      </c>
      <c r="I2105" s="52">
        <v>-521745.65483938111</v>
      </c>
      <c r="J2105" s="52">
        <v>509.87000000000018</v>
      </c>
      <c r="K2105" s="52">
        <v>582.87756666088978</v>
      </c>
      <c r="L2105" s="52">
        <v>509.87</v>
      </c>
      <c r="M2105" s="51" t="s">
        <v>6524</v>
      </c>
      <c r="N2105" s="54" t="s">
        <v>6522</v>
      </c>
    </row>
    <row r="2106" spans="1:14" s="51" customFormat="1" ht="16.5" customHeight="1" x14ac:dyDescent="0.25">
      <c r="A2106" s="51" t="s">
        <v>6236</v>
      </c>
      <c r="B2106" s="51" t="s">
        <v>6237</v>
      </c>
      <c r="C2106" s="51">
        <v>7970</v>
      </c>
      <c r="D2106" s="51" t="s">
        <v>6238</v>
      </c>
      <c r="E2106" s="52">
        <v>29354.62</v>
      </c>
      <c r="F2106" s="52">
        <v>25883894.774500001</v>
      </c>
      <c r="G2106" s="52">
        <v>25956105.787640795</v>
      </c>
      <c r="H2106" s="53">
        <v>-2.7820434132757033E-3</v>
      </c>
      <c r="I2106" s="52">
        <v>-72211.01314079389</v>
      </c>
      <c r="J2106" s="52">
        <v>881.76562239606585</v>
      </c>
      <c r="K2106" s="52">
        <v>884.22557633656288</v>
      </c>
      <c r="L2106" s="52">
        <v>873.27</v>
      </c>
      <c r="M2106" s="51" t="s">
        <v>6521</v>
      </c>
      <c r="N2106" s="54" t="s">
        <v>6522</v>
      </c>
    </row>
    <row r="2107" spans="1:14" s="51" customFormat="1" ht="16.5" customHeight="1" x14ac:dyDescent="0.25">
      <c r="A2107" s="51" t="s">
        <v>6239</v>
      </c>
      <c r="B2107" s="51" t="s">
        <v>6240</v>
      </c>
      <c r="C2107" s="51">
        <v>7971</v>
      </c>
      <c r="D2107" s="51" t="s">
        <v>6241</v>
      </c>
      <c r="E2107" s="52">
        <v>4482.8400000000011</v>
      </c>
      <c r="F2107" s="52">
        <v>9086450.4712000005</v>
      </c>
      <c r="G2107" s="52">
        <v>9029160.7276713066</v>
      </c>
      <c r="H2107" s="53">
        <v>6.3449688466747922E-3</v>
      </c>
      <c r="I2107" s="52">
        <v>57289.743528693914</v>
      </c>
      <c r="J2107" s="52">
        <v>2026.940616038047</v>
      </c>
      <c r="K2107" s="52">
        <v>2014.1608283300998</v>
      </c>
      <c r="L2107" s="52">
        <v>2005.52</v>
      </c>
      <c r="M2107" s="51" t="s">
        <v>6524</v>
      </c>
      <c r="N2107" s="54" t="s">
        <v>6522</v>
      </c>
    </row>
    <row r="2108" spans="1:14" s="51" customFormat="1" ht="16.5" customHeight="1" x14ac:dyDescent="0.25">
      <c r="A2108" s="51" t="s">
        <v>6242</v>
      </c>
      <c r="B2108" s="51" t="s">
        <v>6243</v>
      </c>
      <c r="C2108" s="51">
        <v>7972</v>
      </c>
      <c r="D2108" s="51" t="s">
        <v>6244</v>
      </c>
      <c r="E2108" s="52">
        <v>1030.71</v>
      </c>
      <c r="F2108" s="52">
        <v>3938005.9968000003</v>
      </c>
      <c r="G2108" s="52">
        <v>3212992.8487688019</v>
      </c>
      <c r="H2108" s="53">
        <v>0.22565040825068094</v>
      </c>
      <c r="I2108" s="52">
        <v>725013.14803119842</v>
      </c>
      <c r="J2108" s="52">
        <v>3820.6731251273395</v>
      </c>
      <c r="K2108" s="52">
        <v>3117.2617407115499</v>
      </c>
      <c r="L2108" s="52">
        <v>3701.79</v>
      </c>
      <c r="M2108" s="51" t="s">
        <v>6524</v>
      </c>
      <c r="N2108" s="54" t="s">
        <v>6528</v>
      </c>
    </row>
    <row r="2109" spans="1:14" s="51" customFormat="1" ht="16.5" customHeight="1" x14ac:dyDescent="0.25">
      <c r="A2109" s="51" t="s">
        <v>6245</v>
      </c>
      <c r="B2109" s="51" t="s">
        <v>6246</v>
      </c>
      <c r="C2109" s="51">
        <v>7973</v>
      </c>
      <c r="D2109" s="51" t="s">
        <v>6247</v>
      </c>
      <c r="E2109" s="52">
        <v>130.07</v>
      </c>
      <c r="F2109" s="52">
        <v>857711.09499999997</v>
      </c>
      <c r="G2109" s="52">
        <v>939651.1236233724</v>
      </c>
      <c r="H2109" s="53">
        <v>-8.7202608035421569E-2</v>
      </c>
      <c r="I2109" s="52">
        <v>-81940.028623372433</v>
      </c>
      <c r="J2109" s="52">
        <v>6594.2269162758512</v>
      </c>
      <c r="K2109" s="52">
        <v>7224.1956148487161</v>
      </c>
      <c r="L2109" s="52">
        <v>6086.66</v>
      </c>
      <c r="M2109" s="51" t="s">
        <v>6525</v>
      </c>
      <c r="N2109" s="54" t="s">
        <v>6528</v>
      </c>
    </row>
    <row r="2110" spans="1:14" s="51" customFormat="1" ht="16.5" customHeight="1" x14ac:dyDescent="0.25">
      <c r="A2110" s="51" t="s">
        <v>6248</v>
      </c>
      <c r="B2110" s="51" t="s">
        <v>6249</v>
      </c>
      <c r="C2110" s="51">
        <v>7974</v>
      </c>
      <c r="D2110" s="51" t="s">
        <v>6250</v>
      </c>
      <c r="E2110" s="52">
        <v>9737.9000000000015</v>
      </c>
      <c r="F2110" s="52">
        <v>12177155.950000001</v>
      </c>
      <c r="G2110" s="52">
        <v>12907787.710113797</v>
      </c>
      <c r="H2110" s="53">
        <v>-5.6603949222167271E-2</v>
      </c>
      <c r="I2110" s="52">
        <v>-730631.76011379622</v>
      </c>
      <c r="J2110" s="52">
        <v>1250.4909631440044</v>
      </c>
      <c r="K2110" s="52">
        <v>1325.5206677121141</v>
      </c>
      <c r="L2110" s="52">
        <v>1239.53</v>
      </c>
      <c r="M2110" s="51" t="s">
        <v>6521</v>
      </c>
      <c r="N2110" s="54" t="s">
        <v>6522</v>
      </c>
    </row>
    <row r="2111" spans="1:14" s="51" customFormat="1" ht="16.5" customHeight="1" x14ac:dyDescent="0.25">
      <c r="A2111" s="51" t="s">
        <v>6251</v>
      </c>
      <c r="B2111" s="51" t="s">
        <v>6252</v>
      </c>
      <c r="C2111" s="51">
        <v>7975</v>
      </c>
      <c r="D2111" s="51" t="s">
        <v>6253</v>
      </c>
      <c r="E2111" s="52">
        <v>8042.87</v>
      </c>
      <c r="F2111" s="52">
        <v>19633234.563999999</v>
      </c>
      <c r="G2111" s="52">
        <v>22079051.009287834</v>
      </c>
      <c r="H2111" s="53">
        <v>-0.11077543343049345</v>
      </c>
      <c r="I2111" s="52">
        <v>-2445816.4452878349</v>
      </c>
      <c r="J2111" s="52">
        <v>2441.0732193856174</v>
      </c>
      <c r="K2111" s="52">
        <v>2745.1706927114119</v>
      </c>
      <c r="L2111" s="52">
        <v>2422.9499999999998</v>
      </c>
      <c r="M2111" s="51" t="s">
        <v>6521</v>
      </c>
      <c r="N2111" s="54" t="s">
        <v>6522</v>
      </c>
    </row>
    <row r="2112" spans="1:14" s="51" customFormat="1" ht="16.5" customHeight="1" x14ac:dyDescent="0.25">
      <c r="A2112" s="51" t="s">
        <v>6254</v>
      </c>
      <c r="B2112" s="51" t="s">
        <v>6255</v>
      </c>
      <c r="C2112" s="51">
        <v>7976</v>
      </c>
      <c r="D2112" s="51" t="s">
        <v>6256</v>
      </c>
      <c r="E2112" s="52">
        <v>3612.0399999999995</v>
      </c>
      <c r="F2112" s="52">
        <v>13573702.368199999</v>
      </c>
      <c r="G2112" s="52">
        <v>15699244.787601097</v>
      </c>
      <c r="H2112" s="53">
        <v>-0.13539138016879659</v>
      </c>
      <c r="I2112" s="52">
        <v>-2125542.419401098</v>
      </c>
      <c r="J2112" s="52">
        <v>3757.9047763036956</v>
      </c>
      <c r="K2112" s="52">
        <v>4346.3651530993839</v>
      </c>
      <c r="L2112" s="52">
        <v>3723.74</v>
      </c>
      <c r="M2112" s="51" t="s">
        <v>6521</v>
      </c>
      <c r="N2112" s="54" t="s">
        <v>6522</v>
      </c>
    </row>
    <row r="2113" spans="1:14" s="51" customFormat="1" ht="16.5" customHeight="1" x14ac:dyDescent="0.25">
      <c r="A2113" s="51" t="s">
        <v>6257</v>
      </c>
      <c r="B2113" s="51" t="s">
        <v>6258</v>
      </c>
      <c r="C2113" s="51">
        <v>7977</v>
      </c>
      <c r="D2113" s="51" t="s">
        <v>6259</v>
      </c>
      <c r="E2113" s="52">
        <v>1130.1400000000001</v>
      </c>
      <c r="F2113" s="52">
        <v>6274626.0437000003</v>
      </c>
      <c r="G2113" s="52">
        <v>6788618.3998770388</v>
      </c>
      <c r="H2113" s="53">
        <v>-7.5713838354259044E-2</v>
      </c>
      <c r="I2113" s="52">
        <v>-513992.35617703851</v>
      </c>
      <c r="J2113" s="52">
        <v>5552.0785422160088</v>
      </c>
      <c r="K2113" s="52">
        <v>6006.8826869919112</v>
      </c>
      <c r="L2113" s="52">
        <v>5399.88</v>
      </c>
      <c r="M2113" s="51" t="s">
        <v>6521</v>
      </c>
      <c r="N2113" s="54" t="s">
        <v>6522</v>
      </c>
    </row>
    <row r="2114" spans="1:14" s="51" customFormat="1" ht="16.5" customHeight="1" x14ac:dyDescent="0.25">
      <c r="A2114" s="51" t="s">
        <v>6260</v>
      </c>
      <c r="B2114" s="51" t="s">
        <v>6261</v>
      </c>
      <c r="C2114" s="51">
        <v>7978</v>
      </c>
      <c r="D2114" s="51" t="s">
        <v>6262</v>
      </c>
      <c r="E2114" s="52">
        <v>1755.6799999999998</v>
      </c>
      <c r="F2114" s="52">
        <v>683187.75840000005</v>
      </c>
      <c r="G2114" s="52">
        <v>1072161.3680888501</v>
      </c>
      <c r="H2114" s="53">
        <v>-0.36279390515832854</v>
      </c>
      <c r="I2114" s="52">
        <v>-388973.60968885</v>
      </c>
      <c r="J2114" s="52">
        <v>389.13000000000005</v>
      </c>
      <c r="K2114" s="52">
        <v>610.68154110592491</v>
      </c>
      <c r="L2114" s="52">
        <v>389.13</v>
      </c>
      <c r="M2114" s="51" t="s">
        <v>6524</v>
      </c>
      <c r="N2114" s="54" t="s">
        <v>6528</v>
      </c>
    </row>
    <row r="2115" spans="1:14" s="51" customFormat="1" ht="16.5" customHeight="1" x14ac:dyDescent="0.25">
      <c r="A2115" s="51" t="s">
        <v>6263</v>
      </c>
      <c r="B2115" s="51" t="s">
        <v>6264</v>
      </c>
      <c r="C2115" s="51">
        <v>7979</v>
      </c>
      <c r="D2115" s="51" t="s">
        <v>6265</v>
      </c>
      <c r="E2115" s="52">
        <v>2580.1099999999997</v>
      </c>
      <c r="F2115" s="52">
        <v>2884083.5968999998</v>
      </c>
      <c r="G2115" s="52">
        <v>3391322.8296615938</v>
      </c>
      <c r="H2115" s="53">
        <v>-0.14956972787288714</v>
      </c>
      <c r="I2115" s="52">
        <v>-507239.232761594</v>
      </c>
      <c r="J2115" s="52">
        <v>1117.8142005185825</v>
      </c>
      <c r="K2115" s="52">
        <v>1314.4101723033491</v>
      </c>
      <c r="L2115" s="52">
        <v>1076.3399999999999</v>
      </c>
      <c r="M2115" s="51" t="s">
        <v>6521</v>
      </c>
      <c r="N2115" s="54" t="s">
        <v>6526</v>
      </c>
    </row>
    <row r="2116" spans="1:14" s="51" customFormat="1" ht="16.5" customHeight="1" x14ac:dyDescent="0.25">
      <c r="A2116" s="51" t="s">
        <v>6266</v>
      </c>
      <c r="B2116" s="51" t="s">
        <v>6267</v>
      </c>
      <c r="C2116" s="51">
        <v>7980</v>
      </c>
      <c r="D2116" s="51" t="s">
        <v>6268</v>
      </c>
      <c r="E2116" s="52">
        <v>271.33999999999997</v>
      </c>
      <c r="F2116" s="52">
        <v>998124.06860000012</v>
      </c>
      <c r="G2116" s="52">
        <v>949213.9307294162</v>
      </c>
      <c r="H2116" s="53">
        <v>5.1526991215772977E-2</v>
      </c>
      <c r="I2116" s="52">
        <v>48910.137870583916</v>
      </c>
      <c r="J2116" s="52">
        <v>3678.4995525908462</v>
      </c>
      <c r="K2116" s="52">
        <v>3498.2454880571104</v>
      </c>
      <c r="L2116" s="52">
        <v>3585.64</v>
      </c>
      <c r="M2116" s="51" t="s">
        <v>6524</v>
      </c>
      <c r="N2116" s="54" t="s">
        <v>6522</v>
      </c>
    </row>
    <row r="2117" spans="1:14" s="51" customFormat="1" ht="16.5" customHeight="1" x14ac:dyDescent="0.25">
      <c r="A2117" s="51" t="s">
        <v>6295</v>
      </c>
      <c r="B2117" s="51" t="s">
        <v>6296</v>
      </c>
      <c r="C2117" s="51">
        <v>7995</v>
      </c>
      <c r="D2117" s="51" t="s">
        <v>6297</v>
      </c>
      <c r="E2117" s="52">
        <v>1148.3399999999999</v>
      </c>
      <c r="F2117" s="52">
        <v>717919.20120000001</v>
      </c>
      <c r="G2117" s="52">
        <v>678911.66284882801</v>
      </c>
      <c r="H2117" s="53">
        <v>5.7455985050381742E-2</v>
      </c>
      <c r="I2117" s="52">
        <v>39007.538351171999</v>
      </c>
      <c r="J2117" s="52">
        <v>625.18000000000006</v>
      </c>
      <c r="K2117" s="52">
        <v>591.21136845257331</v>
      </c>
      <c r="L2117" s="52">
        <v>625.17999999999995</v>
      </c>
      <c r="M2117" s="51" t="s">
        <v>6524</v>
      </c>
      <c r="N2117" s="54" t="s">
        <v>6522</v>
      </c>
    </row>
    <row r="2118" spans="1:14" s="51" customFormat="1" ht="16.5" customHeight="1" x14ac:dyDescent="0.25">
      <c r="A2118" s="51" t="s">
        <v>6269</v>
      </c>
      <c r="B2118" s="51" t="s">
        <v>6270</v>
      </c>
      <c r="C2118" s="51">
        <v>7984</v>
      </c>
      <c r="D2118" s="51" t="s">
        <v>6271</v>
      </c>
      <c r="E2118" s="52">
        <v>44275.76</v>
      </c>
      <c r="F2118" s="52">
        <v>21783231.162400004</v>
      </c>
      <c r="G2118" s="52">
        <v>20456180.10154964</v>
      </c>
      <c r="H2118" s="53">
        <v>6.4872867478803276E-2</v>
      </c>
      <c r="I2118" s="52">
        <v>1327051.0608503632</v>
      </c>
      <c r="J2118" s="52">
        <v>491.99000000000007</v>
      </c>
      <c r="K2118" s="52">
        <v>462.01759386060542</v>
      </c>
      <c r="L2118" s="52">
        <v>491.99</v>
      </c>
      <c r="M2118" s="51" t="s">
        <v>6523</v>
      </c>
      <c r="N2118" s="54" t="s">
        <v>6522</v>
      </c>
    </row>
    <row r="2119" spans="1:14" s="51" customFormat="1" ht="16.5" customHeight="1" x14ac:dyDescent="0.25">
      <c r="A2119" s="51" t="s">
        <v>6272</v>
      </c>
      <c r="B2119" s="51" t="s">
        <v>6273</v>
      </c>
      <c r="C2119" s="51">
        <v>7985</v>
      </c>
      <c r="D2119" s="51" t="s">
        <v>6274</v>
      </c>
      <c r="E2119" s="52">
        <v>10218.970000000003</v>
      </c>
      <c r="F2119" s="52">
        <v>4762653.1581999995</v>
      </c>
      <c r="G2119" s="52">
        <v>5246755.3211023901</v>
      </c>
      <c r="H2119" s="53">
        <v>-9.2266959916224245E-2</v>
      </c>
      <c r="I2119" s="52">
        <v>-484102.16290239058</v>
      </c>
      <c r="J2119" s="52">
        <v>466.05999999999983</v>
      </c>
      <c r="K2119" s="52">
        <v>513.43289207252678</v>
      </c>
      <c r="L2119" s="52">
        <v>466.06</v>
      </c>
      <c r="M2119" s="51" t="s">
        <v>6521</v>
      </c>
      <c r="N2119" s="54" t="s">
        <v>6522</v>
      </c>
    </row>
    <row r="2120" spans="1:14" s="51" customFormat="1" ht="16.5" customHeight="1" x14ac:dyDescent="0.25">
      <c r="A2120" s="51" t="s">
        <v>6298</v>
      </c>
      <c r="B2120" s="51" t="s">
        <v>6299</v>
      </c>
      <c r="C2120" s="51">
        <v>7996</v>
      </c>
      <c r="D2120" s="51" t="s">
        <v>6300</v>
      </c>
      <c r="E2120" s="52">
        <v>1653.93</v>
      </c>
      <c r="F2120" s="52">
        <v>752538.14999999991</v>
      </c>
      <c r="G2120" s="52">
        <v>910112.91372041032</v>
      </c>
      <c r="H2120" s="53">
        <v>-0.1731375979231714</v>
      </c>
      <c r="I2120" s="52">
        <v>-157574.76372041041</v>
      </c>
      <c r="J2120" s="52">
        <v>454.99999999999994</v>
      </c>
      <c r="K2120" s="52">
        <v>550.272933993827</v>
      </c>
      <c r="L2120" s="52">
        <v>455</v>
      </c>
      <c r="M2120" s="51" t="s">
        <v>6521</v>
      </c>
      <c r="N2120" s="54" t="s">
        <v>6522</v>
      </c>
    </row>
    <row r="2121" spans="1:14" s="51" customFormat="1" ht="16.5" customHeight="1" x14ac:dyDescent="0.25">
      <c r="A2121" s="51" t="s">
        <v>6275</v>
      </c>
      <c r="B2121" s="51" t="s">
        <v>6276</v>
      </c>
      <c r="C2121" s="51">
        <v>7986</v>
      </c>
      <c r="D2121" s="51" t="s">
        <v>6277</v>
      </c>
      <c r="E2121" s="52">
        <v>1876.6800000000003</v>
      </c>
      <c r="F2121" s="52">
        <v>6153949.7954999991</v>
      </c>
      <c r="G2121" s="52">
        <v>6918640.2781186486</v>
      </c>
      <c r="H2121" s="53">
        <v>-0.11052612245748783</v>
      </c>
      <c r="I2121" s="52">
        <v>-764690.48261864949</v>
      </c>
      <c r="J2121" s="52">
        <v>3279.1684226932657</v>
      </c>
      <c r="K2121" s="52">
        <v>3686.6382537878849</v>
      </c>
      <c r="L2121" s="52">
        <v>3125.83</v>
      </c>
      <c r="M2121" s="51" t="s">
        <v>6521</v>
      </c>
      <c r="N2121" s="54" t="s">
        <v>6527</v>
      </c>
    </row>
    <row r="2122" spans="1:14" s="51" customFormat="1" ht="16.5" customHeight="1" x14ac:dyDescent="0.25">
      <c r="A2122" s="51" t="s">
        <v>6278</v>
      </c>
      <c r="B2122" s="51" t="s">
        <v>6279</v>
      </c>
      <c r="C2122" s="51">
        <v>7988</v>
      </c>
      <c r="D2122" s="51" t="s">
        <v>6280</v>
      </c>
      <c r="E2122" s="52">
        <v>11484.78</v>
      </c>
      <c r="F2122" s="52">
        <v>7929206.9598000003</v>
      </c>
      <c r="G2122" s="52">
        <v>10015899.457729673</v>
      </c>
      <c r="H2122" s="53">
        <v>-0.20833800366469213</v>
      </c>
      <c r="I2122" s="52">
        <v>-2086692.4979296727</v>
      </c>
      <c r="J2122" s="52">
        <v>690.41</v>
      </c>
      <c r="K2122" s="52">
        <v>872.10198695400982</v>
      </c>
      <c r="L2122" s="52">
        <v>690.41</v>
      </c>
      <c r="M2122" s="51" t="s">
        <v>6521</v>
      </c>
      <c r="N2122" s="54" t="s">
        <v>6528</v>
      </c>
    </row>
    <row r="2123" spans="1:14" s="51" customFormat="1" ht="16.5" customHeight="1" x14ac:dyDescent="0.25">
      <c r="A2123" s="51" t="s">
        <v>6281</v>
      </c>
      <c r="B2123" s="51" t="s">
        <v>6282</v>
      </c>
      <c r="C2123" s="51">
        <v>7989</v>
      </c>
      <c r="D2123" s="51" t="s">
        <v>6283</v>
      </c>
      <c r="E2123" s="52">
        <v>136520.04999999999</v>
      </c>
      <c r="F2123" s="52">
        <v>67986984.899999991</v>
      </c>
      <c r="G2123" s="52">
        <v>85554510.601290569</v>
      </c>
      <c r="H2123" s="53">
        <v>-0.20533722392686538</v>
      </c>
      <c r="I2123" s="52">
        <v>-17567525.701290578</v>
      </c>
      <c r="J2123" s="52">
        <v>498</v>
      </c>
      <c r="K2123" s="52">
        <v>626.68092050428174</v>
      </c>
      <c r="L2123" s="52">
        <v>498</v>
      </c>
      <c r="M2123" s="51" t="s">
        <v>6521</v>
      </c>
      <c r="N2123" s="54" t="s">
        <v>6522</v>
      </c>
    </row>
    <row r="2124" spans="1:14" s="51" customFormat="1" ht="16.5" customHeight="1" x14ac:dyDescent="0.25">
      <c r="A2124" s="51" t="s">
        <v>6284</v>
      </c>
      <c r="B2124" s="51" t="s">
        <v>6285</v>
      </c>
      <c r="C2124" s="51">
        <v>7990</v>
      </c>
      <c r="D2124" s="51" t="s">
        <v>6286</v>
      </c>
      <c r="E2124" s="52">
        <v>83649.76999999999</v>
      </c>
      <c r="F2124" s="52">
        <v>219543462.0855</v>
      </c>
      <c r="G2124" s="52">
        <v>198980379.71766815</v>
      </c>
      <c r="H2124" s="53">
        <v>0.1033422611666972</v>
      </c>
      <c r="I2124" s="52">
        <v>20563082.367831856</v>
      </c>
      <c r="J2124" s="52">
        <v>2624.5554779827849</v>
      </c>
      <c r="K2124" s="52">
        <v>2378.731940538129</v>
      </c>
      <c r="L2124" s="52">
        <v>2534.11</v>
      </c>
      <c r="M2124" s="51" t="s">
        <v>6521</v>
      </c>
      <c r="N2124" s="54" t="s">
        <v>6522</v>
      </c>
    </row>
    <row r="2125" spans="1:14" s="51" customFormat="1" ht="16.5" customHeight="1" x14ac:dyDescent="0.25">
      <c r="A2125" s="51" t="s">
        <v>6301</v>
      </c>
      <c r="B2125" s="51" t="s">
        <v>6302</v>
      </c>
      <c r="C2125" s="51">
        <v>7997</v>
      </c>
      <c r="D2125" s="51" t="s">
        <v>6303</v>
      </c>
      <c r="E2125" s="52">
        <v>34066.820000000007</v>
      </c>
      <c r="F2125" s="52">
        <v>14657589.973199999</v>
      </c>
      <c r="G2125" s="52">
        <v>15083692.204623111</v>
      </c>
      <c r="H2125" s="53">
        <v>-2.8249199575453576E-2</v>
      </c>
      <c r="I2125" s="52">
        <v>-426102.23142311163</v>
      </c>
      <c r="J2125" s="52">
        <v>430.25999999999988</v>
      </c>
      <c r="K2125" s="52">
        <v>442.76783699280145</v>
      </c>
      <c r="L2125" s="52">
        <v>430.26</v>
      </c>
      <c r="M2125" s="51" t="s">
        <v>6524</v>
      </c>
      <c r="N2125" s="54" t="s">
        <v>6527</v>
      </c>
    </row>
    <row r="2126" spans="1:14" s="51" customFormat="1" ht="16.5" customHeight="1" x14ac:dyDescent="0.25">
      <c r="A2126" s="51" t="s">
        <v>6304</v>
      </c>
      <c r="B2126" s="51" t="s">
        <v>6305</v>
      </c>
      <c r="C2126" s="51">
        <v>7998</v>
      </c>
      <c r="D2126" s="51" t="s">
        <v>6306</v>
      </c>
      <c r="E2126" s="52">
        <v>1519.4499999999998</v>
      </c>
      <c r="F2126" s="52">
        <v>1420269.3043</v>
      </c>
      <c r="G2126" s="52">
        <v>1716302.3061834881</v>
      </c>
      <c r="H2126" s="53">
        <v>-0.17248301818213574</v>
      </c>
      <c r="I2126" s="52">
        <v>-296033.00188348815</v>
      </c>
      <c r="J2126" s="52">
        <v>934.72592339333323</v>
      </c>
      <c r="K2126" s="52">
        <v>1129.5549746181107</v>
      </c>
      <c r="L2126" s="52">
        <v>915.36</v>
      </c>
      <c r="M2126" s="51" t="s">
        <v>6525</v>
      </c>
      <c r="N2126" s="54" t="s">
        <v>6522</v>
      </c>
    </row>
    <row r="2127" spans="1:14" s="51" customFormat="1" ht="16.5" customHeight="1" x14ac:dyDescent="0.25">
      <c r="A2127" s="51" t="s">
        <v>6287</v>
      </c>
      <c r="B2127" s="51" t="s">
        <v>6288</v>
      </c>
      <c r="C2127" s="51">
        <v>7991</v>
      </c>
      <c r="D2127" s="51" t="s">
        <v>6289</v>
      </c>
      <c r="E2127" s="52">
        <v>5064.7299999999996</v>
      </c>
      <c r="F2127" s="52">
        <v>2752123.6347000003</v>
      </c>
      <c r="G2127" s="52">
        <v>2908855.6563524147</v>
      </c>
      <c r="H2127" s="53">
        <v>-5.388098969783528E-2</v>
      </c>
      <c r="I2127" s="52">
        <v>-156732.02165241446</v>
      </c>
      <c r="J2127" s="52">
        <v>543.3900000000001</v>
      </c>
      <c r="K2127" s="52">
        <v>574.3357802592468</v>
      </c>
      <c r="L2127" s="52">
        <v>543.39</v>
      </c>
      <c r="M2127" s="51" t="s">
        <v>6524</v>
      </c>
      <c r="N2127" s="54" t="s">
        <v>6526</v>
      </c>
    </row>
    <row r="2128" spans="1:14" s="51" customFormat="1" ht="16.5" customHeight="1" x14ac:dyDescent="0.25">
      <c r="A2128" s="51" t="s">
        <v>6290</v>
      </c>
      <c r="B2128" s="51" t="s">
        <v>6291</v>
      </c>
      <c r="C2128" s="51">
        <v>7992</v>
      </c>
      <c r="D2128" s="51" t="s">
        <v>6292</v>
      </c>
      <c r="E2128" s="52">
        <v>7121.7300000000005</v>
      </c>
      <c r="F2128" s="52">
        <v>41206000.827599995</v>
      </c>
      <c r="G2128" s="52">
        <v>41108336.901070185</v>
      </c>
      <c r="H2128" s="53">
        <v>2.3757693424777404E-3</v>
      </c>
      <c r="I2128" s="52">
        <v>97663.926529809833</v>
      </c>
      <c r="J2128" s="52">
        <v>5785.9538100433447</v>
      </c>
      <c r="K2128" s="52">
        <v>5772.2402985047429</v>
      </c>
      <c r="L2128" s="52">
        <v>4064.02</v>
      </c>
      <c r="M2128" s="51" t="s">
        <v>6521</v>
      </c>
      <c r="N2128" s="54" t="s">
        <v>6522</v>
      </c>
    </row>
    <row r="2129" spans="1:14" s="51" customFormat="1" ht="16.5" customHeight="1" x14ac:dyDescent="0.25">
      <c r="A2129" s="51" t="s">
        <v>6293</v>
      </c>
      <c r="B2129" s="51" t="s">
        <v>6291</v>
      </c>
      <c r="C2129" s="51">
        <v>7993</v>
      </c>
      <c r="D2129" s="51" t="s">
        <v>6292</v>
      </c>
      <c r="E2129" s="52">
        <v>33426.36</v>
      </c>
      <c r="F2129" s="52">
        <v>269731919.72579998</v>
      </c>
      <c r="G2129" s="52">
        <v>234774887.16413498</v>
      </c>
      <c r="H2129" s="53">
        <v>0.14889596150556761</v>
      </c>
      <c r="I2129" s="52">
        <v>34957032.561664999</v>
      </c>
      <c r="J2129" s="52">
        <v>8069.4374058617204</v>
      </c>
      <c r="K2129" s="52">
        <v>7023.6450263844154</v>
      </c>
      <c r="L2129" s="52">
        <v>5283.23</v>
      </c>
      <c r="M2129" s="51" t="s">
        <v>6521</v>
      </c>
      <c r="N2129" s="54" t="s">
        <v>6522</v>
      </c>
    </row>
    <row r="2130" spans="1:14" s="51" customFormat="1" ht="16.5" customHeight="1" x14ac:dyDescent="0.25">
      <c r="A2130" s="51" t="s">
        <v>6294</v>
      </c>
      <c r="B2130" s="51" t="s">
        <v>6291</v>
      </c>
      <c r="C2130" s="51">
        <v>7994</v>
      </c>
      <c r="D2130" s="51" t="s">
        <v>6292</v>
      </c>
      <c r="E2130" s="52">
        <v>24167.16</v>
      </c>
      <c r="F2130" s="52">
        <v>235753350.53099996</v>
      </c>
      <c r="G2130" s="52">
        <v>221775777.60235333</v>
      </c>
      <c r="H2130" s="53">
        <v>6.3025696853641788E-2</v>
      </c>
      <c r="I2130" s="52">
        <v>13977572.928646624</v>
      </c>
      <c r="J2130" s="52">
        <v>9755.111917618784</v>
      </c>
      <c r="K2130" s="52">
        <v>9176.7413962730134</v>
      </c>
      <c r="L2130" s="52">
        <v>6096.03</v>
      </c>
      <c r="M2130" s="51" t="s">
        <v>6521</v>
      </c>
      <c r="N2130" s="54" t="s">
        <v>6522</v>
      </c>
    </row>
    <row r="2131" spans="1:14" s="51" customFormat="1" ht="16.5" customHeight="1" x14ac:dyDescent="0.25">
      <c r="A2131" s="51" t="s">
        <v>6307</v>
      </c>
      <c r="B2131" s="51" t="s">
        <v>6308</v>
      </c>
      <c r="C2131" s="51">
        <v>8701</v>
      </c>
      <c r="D2131" s="51" t="s">
        <v>6309</v>
      </c>
      <c r="E2131" s="52">
        <v>337.69</v>
      </c>
      <c r="F2131" s="52">
        <v>1003322.1398000001</v>
      </c>
      <c r="G2131" s="52">
        <v>943237.99271104566</v>
      </c>
      <c r="H2131" s="53">
        <v>6.3699880150354327E-2</v>
      </c>
      <c r="I2131" s="52">
        <v>60084.147088954458</v>
      </c>
      <c r="J2131" s="52">
        <v>2971.1337019159587</v>
      </c>
      <c r="K2131" s="52">
        <v>2793.2067657053681</v>
      </c>
      <c r="L2131" s="52">
        <v>2918.3</v>
      </c>
      <c r="M2131" s="51" t="s">
        <v>6525</v>
      </c>
      <c r="N2131" s="54" t="s">
        <v>6527</v>
      </c>
    </row>
    <row r="2132" spans="1:14" s="51" customFormat="1" ht="16.5" customHeight="1" x14ac:dyDescent="0.25">
      <c r="A2132" s="51" t="s">
        <v>6310</v>
      </c>
      <c r="B2132" s="51" t="s">
        <v>6311</v>
      </c>
      <c r="C2132" s="51">
        <v>8702</v>
      </c>
      <c r="D2132" s="51" t="s">
        <v>6312</v>
      </c>
      <c r="E2132" s="52">
        <v>143.12</v>
      </c>
      <c r="F2132" s="52">
        <v>1219055.3229</v>
      </c>
      <c r="G2132" s="52">
        <v>1162377.2078205878</v>
      </c>
      <c r="H2132" s="53">
        <v>4.8760518270726916E-2</v>
      </c>
      <c r="I2132" s="52">
        <v>56678.115079412237</v>
      </c>
      <c r="J2132" s="52">
        <v>8517.7146653158197</v>
      </c>
      <c r="K2132" s="52">
        <v>8121.6965331231677</v>
      </c>
      <c r="L2132" s="52">
        <v>11100.57</v>
      </c>
      <c r="M2132" s="51" t="s">
        <v>6525</v>
      </c>
      <c r="N2132" s="54" t="s">
        <v>6528</v>
      </c>
    </row>
    <row r="2133" spans="1:14" s="51" customFormat="1" ht="16.5" customHeight="1" x14ac:dyDescent="0.25">
      <c r="A2133" s="51" t="s">
        <v>6313</v>
      </c>
      <c r="B2133" s="51" t="s">
        <v>6314</v>
      </c>
      <c r="C2133" s="51">
        <v>8704</v>
      </c>
      <c r="D2133" s="51" t="s">
        <v>6315</v>
      </c>
      <c r="E2133" s="52">
        <v>139.68</v>
      </c>
      <c r="F2133" s="52">
        <v>3536056.0236000004</v>
      </c>
      <c r="G2133" s="52">
        <v>3259550.8104742761</v>
      </c>
      <c r="H2133" s="53">
        <v>8.4829238506483717E-2</v>
      </c>
      <c r="I2133" s="52">
        <v>276505.21312572435</v>
      </c>
      <c r="J2133" s="52">
        <v>25315.406812714777</v>
      </c>
      <c r="K2133" s="52">
        <v>23335.844863074712</v>
      </c>
      <c r="L2133" s="52">
        <v>27017.62</v>
      </c>
      <c r="M2133" s="51" t="s">
        <v>6523</v>
      </c>
      <c r="N2133" s="54" t="s">
        <v>6530</v>
      </c>
    </row>
    <row r="2134" spans="1:14" s="51" customFormat="1" ht="16.5" customHeight="1" x14ac:dyDescent="0.25">
      <c r="A2134" s="51" t="s">
        <v>6316</v>
      </c>
      <c r="B2134" s="51" t="s">
        <v>6317</v>
      </c>
      <c r="C2134" s="51">
        <v>8755</v>
      </c>
      <c r="D2134" s="51" t="s">
        <v>6318</v>
      </c>
      <c r="E2134" s="52">
        <v>2149.48</v>
      </c>
      <c r="F2134" s="52">
        <v>8407244.7072000001</v>
      </c>
      <c r="G2134" s="52">
        <v>7780120.0383669175</v>
      </c>
      <c r="H2134" s="53">
        <v>8.0606040233373921E-2</v>
      </c>
      <c r="I2134" s="52">
        <v>627124.66883308254</v>
      </c>
      <c r="J2134" s="52">
        <v>3911.2923624318441</v>
      </c>
      <c r="K2134" s="52">
        <v>3619.5359055989902</v>
      </c>
      <c r="L2134" s="52">
        <v>3815.43</v>
      </c>
      <c r="M2134" s="51" t="s">
        <v>6521</v>
      </c>
      <c r="N2134" s="54" t="s">
        <v>6522</v>
      </c>
    </row>
    <row r="2135" spans="1:14" s="51" customFormat="1" ht="16.5" customHeight="1" x14ac:dyDescent="0.25">
      <c r="A2135" s="51" t="s">
        <v>6319</v>
      </c>
      <c r="B2135" s="51" t="s">
        <v>6320</v>
      </c>
      <c r="C2135" s="51">
        <v>8756</v>
      </c>
      <c r="D2135" s="51" t="s">
        <v>6321</v>
      </c>
      <c r="E2135" s="52">
        <v>2326.7200000000003</v>
      </c>
      <c r="F2135" s="52">
        <v>12182754.978800002</v>
      </c>
      <c r="G2135" s="52">
        <v>12612289.585493932</v>
      </c>
      <c r="H2135" s="53">
        <v>-3.4056830346486766E-2</v>
      </c>
      <c r="I2135" s="52">
        <v>-429534.60669392906</v>
      </c>
      <c r="J2135" s="52">
        <v>5236.0210849608038</v>
      </c>
      <c r="K2135" s="52">
        <v>5420.6305810299182</v>
      </c>
      <c r="L2135" s="52">
        <v>5096.5</v>
      </c>
      <c r="M2135" s="51" t="s">
        <v>6521</v>
      </c>
      <c r="N2135" s="54" t="s">
        <v>6522</v>
      </c>
    </row>
    <row r="2136" spans="1:14" s="51" customFormat="1" ht="16.5" customHeight="1" x14ac:dyDescent="0.25">
      <c r="A2136" s="51" t="s">
        <v>6322</v>
      </c>
      <c r="B2136" s="51" t="s">
        <v>6323</v>
      </c>
      <c r="C2136" s="51">
        <v>8757</v>
      </c>
      <c r="D2136" s="51" t="s">
        <v>6324</v>
      </c>
      <c r="E2136" s="52">
        <v>2072.7400000000002</v>
      </c>
      <c r="F2136" s="52">
        <v>19579352.946899999</v>
      </c>
      <c r="G2136" s="52">
        <v>22140700.620762516</v>
      </c>
      <c r="H2136" s="53">
        <v>-0.11568503263445085</v>
      </c>
      <c r="I2136" s="52">
        <v>-2561347.6738625169</v>
      </c>
      <c r="J2136" s="52">
        <v>9446.1210508312652</v>
      </c>
      <c r="K2136" s="52">
        <v>10681.851375841887</v>
      </c>
      <c r="L2136" s="52">
        <v>9030.73</v>
      </c>
      <c r="M2136" s="51" t="s">
        <v>6521</v>
      </c>
      <c r="N2136" s="54" t="s">
        <v>6522</v>
      </c>
    </row>
    <row r="2137" spans="1:14" s="51" customFormat="1" ht="16.5" customHeight="1" x14ac:dyDescent="0.25">
      <c r="A2137" s="51" t="s">
        <v>6325</v>
      </c>
      <c r="B2137" s="51" t="s">
        <v>6326</v>
      </c>
      <c r="C2137" s="51">
        <v>8758</v>
      </c>
      <c r="D2137" s="51" t="s">
        <v>6327</v>
      </c>
      <c r="E2137" s="52">
        <v>1233.24</v>
      </c>
      <c r="F2137" s="52">
        <v>654936.7668000001</v>
      </c>
      <c r="G2137" s="52">
        <v>826019.45374716329</v>
      </c>
      <c r="H2137" s="53">
        <v>-0.20711701906179314</v>
      </c>
      <c r="I2137" s="52">
        <v>-171082.68694716319</v>
      </c>
      <c r="J2137" s="52">
        <v>531.07000000000005</v>
      </c>
      <c r="K2137" s="52">
        <v>669.79619031750781</v>
      </c>
      <c r="L2137" s="52">
        <v>531.07000000000005</v>
      </c>
      <c r="M2137" s="51" t="s">
        <v>6524</v>
      </c>
      <c r="N2137" s="54" t="s">
        <v>6522</v>
      </c>
    </row>
    <row r="2138" spans="1:14" s="51" customFormat="1" ht="16.5" customHeight="1" x14ac:dyDescent="0.25">
      <c r="A2138" s="51" t="s">
        <v>6328</v>
      </c>
      <c r="B2138" s="51" t="s">
        <v>6329</v>
      </c>
      <c r="C2138" s="51">
        <v>8759</v>
      </c>
      <c r="D2138" s="51" t="s">
        <v>6330</v>
      </c>
      <c r="E2138" s="52">
        <v>320.44</v>
      </c>
      <c r="F2138" s="52">
        <v>4969377.1112000002</v>
      </c>
      <c r="G2138" s="52">
        <v>4181159.2844848968</v>
      </c>
      <c r="H2138" s="53">
        <v>0.18851657473083061</v>
      </c>
      <c r="I2138" s="52">
        <v>788217.82671510335</v>
      </c>
      <c r="J2138" s="52">
        <v>15507.980000000001</v>
      </c>
      <c r="K2138" s="52">
        <v>13048.181514432958</v>
      </c>
      <c r="L2138" s="52">
        <v>15507.98</v>
      </c>
      <c r="M2138" s="51" t="s">
        <v>6525</v>
      </c>
      <c r="N2138" s="54" t="s">
        <v>6522</v>
      </c>
    </row>
    <row r="2139" spans="1:14" s="51" customFormat="1" ht="16.5" customHeight="1" x14ac:dyDescent="0.25">
      <c r="A2139" s="51" t="s">
        <v>6331</v>
      </c>
      <c r="B2139" s="51" t="s">
        <v>6332</v>
      </c>
      <c r="C2139" s="51">
        <v>8802</v>
      </c>
      <c r="D2139" s="51" t="s">
        <v>6333</v>
      </c>
      <c r="E2139" s="52">
        <v>1219.1499999999999</v>
      </c>
      <c r="F2139" s="52">
        <v>10423859.780299999</v>
      </c>
      <c r="G2139" s="52">
        <v>10413942.746159483</v>
      </c>
      <c r="H2139" s="53">
        <v>9.5228429637495005E-4</v>
      </c>
      <c r="I2139" s="52">
        <v>9917.0341405160725</v>
      </c>
      <c r="J2139" s="52">
        <v>8550.1044008530534</v>
      </c>
      <c r="K2139" s="52">
        <v>8541.9700169458101</v>
      </c>
      <c r="L2139" s="52">
        <v>8530.7099999999991</v>
      </c>
      <c r="M2139" s="51" t="s">
        <v>6521</v>
      </c>
      <c r="N2139" s="54" t="s">
        <v>6522</v>
      </c>
    </row>
    <row r="2140" spans="1:14" s="51" customFormat="1" ht="16.5" customHeight="1" x14ac:dyDescent="0.25">
      <c r="A2140" s="51" t="s">
        <v>6334</v>
      </c>
      <c r="B2140" s="51" t="s">
        <v>6335</v>
      </c>
      <c r="C2140" s="51">
        <v>8803</v>
      </c>
      <c r="D2140" s="51" t="s">
        <v>6336</v>
      </c>
      <c r="E2140" s="52">
        <v>1364.69</v>
      </c>
      <c r="F2140" s="52">
        <v>19118495.909400001</v>
      </c>
      <c r="G2140" s="52">
        <v>15798777.329932354</v>
      </c>
      <c r="H2140" s="53">
        <v>0.21012503120593462</v>
      </c>
      <c r="I2140" s="52">
        <v>3319718.5794676468</v>
      </c>
      <c r="J2140" s="52">
        <v>14009.405732730511</v>
      </c>
      <c r="K2140" s="52">
        <v>11576.825015155349</v>
      </c>
      <c r="L2140" s="52">
        <v>14930.76</v>
      </c>
      <c r="M2140" s="51" t="s">
        <v>6524</v>
      </c>
      <c r="N2140" s="54" t="s">
        <v>6526</v>
      </c>
    </row>
    <row r="2141" spans="1:14" s="51" customFormat="1" ht="16.5" customHeight="1" x14ac:dyDescent="0.25">
      <c r="A2141" s="51" t="s">
        <v>6337</v>
      </c>
      <c r="B2141" s="51" t="s">
        <v>6338</v>
      </c>
      <c r="C2141" s="51">
        <v>8804</v>
      </c>
      <c r="D2141" s="51" t="s">
        <v>6339</v>
      </c>
      <c r="E2141" s="52">
        <v>1626.4400000000003</v>
      </c>
      <c r="F2141" s="52">
        <v>27078832.514000006</v>
      </c>
      <c r="G2141" s="52">
        <v>25542853.4181155</v>
      </c>
      <c r="H2141" s="53">
        <v>6.0133418562984708E-2</v>
      </c>
      <c r="I2141" s="52">
        <v>1535979.0958845057</v>
      </c>
      <c r="J2141" s="52">
        <v>16649.143229384423</v>
      </c>
      <c r="K2141" s="52">
        <v>15704.762191114025</v>
      </c>
      <c r="L2141" s="52">
        <v>16960.47</v>
      </c>
      <c r="M2141" s="51" t="s">
        <v>6521</v>
      </c>
      <c r="N2141" s="54" t="s">
        <v>6528</v>
      </c>
    </row>
    <row r="2142" spans="1:14" s="51" customFormat="1" ht="16.5" customHeight="1" x14ac:dyDescent="0.25">
      <c r="A2142" s="51" t="s">
        <v>6340</v>
      </c>
      <c r="B2142" s="51" t="s">
        <v>6341</v>
      </c>
      <c r="C2142" s="51">
        <v>8805</v>
      </c>
      <c r="D2142" s="51" t="s">
        <v>6342</v>
      </c>
      <c r="E2142" s="52">
        <v>1731.9099999999999</v>
      </c>
      <c r="F2142" s="52">
        <v>37321283.285200007</v>
      </c>
      <c r="G2142" s="52">
        <v>40392744.454242766</v>
      </c>
      <c r="H2142" s="53">
        <v>-7.603992277677829E-2</v>
      </c>
      <c r="I2142" s="52">
        <v>-3071461.1690427586</v>
      </c>
      <c r="J2142" s="52">
        <v>21549.204800018484</v>
      </c>
      <c r="K2142" s="52">
        <v>23322.657906151457</v>
      </c>
      <c r="L2142" s="52">
        <v>21466.7</v>
      </c>
      <c r="M2142" s="51" t="s">
        <v>6521</v>
      </c>
      <c r="N2142" s="54" t="s">
        <v>6522</v>
      </c>
    </row>
    <row r="2143" spans="1:14" s="51" customFormat="1" ht="16.5" customHeight="1" x14ac:dyDescent="0.25">
      <c r="A2143" s="51" t="s">
        <v>6343</v>
      </c>
      <c r="B2143" s="51" t="s">
        <v>6344</v>
      </c>
      <c r="C2143" s="51">
        <v>8852</v>
      </c>
      <c r="D2143" s="51" t="s">
        <v>6345</v>
      </c>
      <c r="E2143" s="52">
        <v>2100.3800000000006</v>
      </c>
      <c r="F2143" s="52">
        <v>5054338.0852000006</v>
      </c>
      <c r="G2143" s="52">
        <v>6558424.4082431411</v>
      </c>
      <c r="H2143" s="53">
        <v>-0.22933653411521937</v>
      </c>
      <c r="I2143" s="52">
        <v>-1504086.3230431406</v>
      </c>
      <c r="J2143" s="52">
        <v>2406.3922172178363</v>
      </c>
      <c r="K2143" s="52">
        <v>3122.4942192570579</v>
      </c>
      <c r="L2143" s="52">
        <v>2350.04</v>
      </c>
      <c r="M2143" s="51" t="s">
        <v>6521</v>
      </c>
      <c r="N2143" s="54" t="s">
        <v>6527</v>
      </c>
    </row>
    <row r="2144" spans="1:14" s="51" customFormat="1" ht="16.5" customHeight="1" x14ac:dyDescent="0.25">
      <c r="A2144" s="51" t="s">
        <v>6346</v>
      </c>
      <c r="B2144" s="51" t="s">
        <v>6347</v>
      </c>
      <c r="C2144" s="51">
        <v>8853</v>
      </c>
      <c r="D2144" s="51" t="s">
        <v>6348</v>
      </c>
      <c r="E2144" s="52">
        <v>1117.7300000000002</v>
      </c>
      <c r="F2144" s="52">
        <v>7466934.0145000005</v>
      </c>
      <c r="G2144" s="52">
        <v>6898512.147478478</v>
      </c>
      <c r="H2144" s="53">
        <v>8.2397748220141898E-2</v>
      </c>
      <c r="I2144" s="52">
        <v>568421.86702152248</v>
      </c>
      <c r="J2144" s="52">
        <v>6680.445200987715</v>
      </c>
      <c r="K2144" s="52">
        <v>6171.894954486751</v>
      </c>
      <c r="L2144" s="52">
        <v>6845.24</v>
      </c>
      <c r="M2144" s="51" t="s">
        <v>6521</v>
      </c>
      <c r="N2144" s="54" t="s">
        <v>6528</v>
      </c>
    </row>
    <row r="2145" spans="1:14" s="51" customFormat="1" ht="16.5" customHeight="1" x14ac:dyDescent="0.25">
      <c r="A2145" s="51" t="s">
        <v>6349</v>
      </c>
      <c r="B2145" s="51" t="s">
        <v>6350</v>
      </c>
      <c r="C2145" s="51">
        <v>8854</v>
      </c>
      <c r="D2145" s="51" t="s">
        <v>6351</v>
      </c>
      <c r="E2145" s="52">
        <v>897.63</v>
      </c>
      <c r="F2145" s="52">
        <v>7882285.8200000003</v>
      </c>
      <c r="G2145" s="52">
        <v>6956262.457052473</v>
      </c>
      <c r="H2145" s="53">
        <v>0.1331208200761167</v>
      </c>
      <c r="I2145" s="52">
        <v>926023.36294752732</v>
      </c>
      <c r="J2145" s="52">
        <v>8781.2192328687779</v>
      </c>
      <c r="K2145" s="52">
        <v>7749.5877555924744</v>
      </c>
      <c r="L2145" s="52">
        <v>9022.1200000000008</v>
      </c>
      <c r="M2145" s="51" t="s">
        <v>6521</v>
      </c>
      <c r="N2145" s="54" t="s">
        <v>6528</v>
      </c>
    </row>
    <row r="2146" spans="1:14" s="51" customFormat="1" ht="16.5" customHeight="1" x14ac:dyDescent="0.25">
      <c r="A2146" s="51" t="s">
        <v>6352</v>
      </c>
      <c r="B2146" s="51" t="s">
        <v>6353</v>
      </c>
      <c r="C2146" s="51">
        <v>8855</v>
      </c>
      <c r="D2146" s="51" t="s">
        <v>6354</v>
      </c>
      <c r="E2146" s="52">
        <v>438.19</v>
      </c>
      <c r="F2146" s="52">
        <v>5796957.3204999994</v>
      </c>
      <c r="G2146" s="52">
        <v>5901218.7359715346</v>
      </c>
      <c r="H2146" s="53">
        <v>-1.7667776799392021E-2</v>
      </c>
      <c r="I2146" s="52">
        <v>-104261.41547153518</v>
      </c>
      <c r="J2146" s="52">
        <v>13229.323627878317</v>
      </c>
      <c r="K2146" s="52">
        <v>13467.260174745054</v>
      </c>
      <c r="L2146" s="52">
        <v>13465.15</v>
      </c>
      <c r="M2146" s="51" t="s">
        <v>6524</v>
      </c>
      <c r="N2146" s="54" t="s">
        <v>6522</v>
      </c>
    </row>
    <row r="2147" spans="1:14" s="51" customFormat="1" ht="16.5" customHeight="1" x14ac:dyDescent="0.25">
      <c r="A2147" s="51" t="s">
        <v>6355</v>
      </c>
      <c r="B2147" s="51" t="s">
        <v>6356</v>
      </c>
      <c r="C2147" s="51">
        <v>8907</v>
      </c>
      <c r="D2147" s="51" t="s">
        <v>6357</v>
      </c>
      <c r="E2147" s="52">
        <v>202.74</v>
      </c>
      <c r="F2147" s="52">
        <v>6031277.1477000006</v>
      </c>
      <c r="G2147" s="52">
        <v>4121673.789575696</v>
      </c>
      <c r="H2147" s="53">
        <v>0.46330773749100795</v>
      </c>
      <c r="I2147" s="52">
        <v>1909603.3581243046</v>
      </c>
      <c r="J2147" s="52">
        <v>29748.826811186744</v>
      </c>
      <c r="K2147" s="52">
        <v>20329.850002839576</v>
      </c>
      <c r="L2147" s="52">
        <v>29909.65</v>
      </c>
      <c r="M2147" s="51" t="s">
        <v>6525</v>
      </c>
      <c r="N2147" s="54" t="s">
        <v>6522</v>
      </c>
    </row>
    <row r="2148" spans="1:14" s="51" customFormat="1" ht="16.5" customHeight="1" x14ac:dyDescent="0.25">
      <c r="A2148" s="51" t="s">
        <v>6358</v>
      </c>
      <c r="B2148" s="51" t="s">
        <v>6359</v>
      </c>
      <c r="C2148" s="51">
        <v>8908</v>
      </c>
      <c r="D2148" s="51" t="s">
        <v>6360</v>
      </c>
      <c r="E2148" s="52">
        <v>426.15</v>
      </c>
      <c r="F2148" s="52">
        <v>16269591.5977</v>
      </c>
      <c r="G2148" s="52">
        <v>11763383.776894901</v>
      </c>
      <c r="H2148" s="53">
        <v>0.38307071385836999</v>
      </c>
      <c r="I2148" s="52">
        <v>4506207.8208050989</v>
      </c>
      <c r="J2148" s="52">
        <v>38178.086583831988</v>
      </c>
      <c r="K2148" s="52">
        <v>27603.857273013968</v>
      </c>
      <c r="L2148" s="52">
        <v>38540.78</v>
      </c>
      <c r="M2148" s="51" t="s">
        <v>6523</v>
      </c>
      <c r="N2148" s="54" t="s">
        <v>6522</v>
      </c>
    </row>
    <row r="2149" spans="1:14" s="51" customFormat="1" ht="16.5" customHeight="1" x14ac:dyDescent="0.25">
      <c r="A2149" s="51" t="s">
        <v>6361</v>
      </c>
      <c r="B2149" s="51" t="s">
        <v>6362</v>
      </c>
      <c r="C2149" s="51">
        <v>8909</v>
      </c>
      <c r="D2149" s="51" t="s">
        <v>6363</v>
      </c>
      <c r="E2149" s="52">
        <v>696.69</v>
      </c>
      <c r="F2149" s="52">
        <v>32567851.262700003</v>
      </c>
      <c r="G2149" s="52">
        <v>33776918.271062732</v>
      </c>
      <c r="H2149" s="53">
        <v>-3.5795657811641068E-2</v>
      </c>
      <c r="I2149" s="52">
        <v>-1209067.0083627291</v>
      </c>
      <c r="J2149" s="52">
        <v>46746.546186539206</v>
      </c>
      <c r="K2149" s="52">
        <v>48481.990944412479</v>
      </c>
      <c r="L2149" s="52">
        <v>46704.04</v>
      </c>
      <c r="M2149" s="51" t="s">
        <v>6521</v>
      </c>
      <c r="N2149" s="54" t="s">
        <v>6522</v>
      </c>
    </row>
    <row r="2150" spans="1:14" s="51" customFormat="1" ht="16.5" customHeight="1" x14ac:dyDescent="0.25">
      <c r="A2150" s="51" t="s">
        <v>6364</v>
      </c>
      <c r="B2150" s="51" t="s">
        <v>6365</v>
      </c>
      <c r="C2150" s="51">
        <v>8912</v>
      </c>
      <c r="D2150" s="51" t="s">
        <v>6366</v>
      </c>
      <c r="E2150" s="52">
        <v>32.28</v>
      </c>
      <c r="F2150" s="52">
        <v>659141.78279999993</v>
      </c>
      <c r="G2150" s="52">
        <v>589511.89944516763</v>
      </c>
      <c r="H2150" s="53">
        <v>0.11811446625651834</v>
      </c>
      <c r="I2150" s="52">
        <v>69629.883354832302</v>
      </c>
      <c r="J2150" s="52">
        <v>20419.509999999998</v>
      </c>
      <c r="K2150" s="52">
        <v>18262.450416516964</v>
      </c>
      <c r="L2150" s="52">
        <v>20419.509999999998</v>
      </c>
      <c r="M2150" s="51" t="s">
        <v>6523</v>
      </c>
      <c r="N2150" s="54" t="s">
        <v>6531</v>
      </c>
    </row>
    <row r="2151" spans="1:14" s="51" customFormat="1" ht="16.5" customHeight="1" x14ac:dyDescent="0.25">
      <c r="A2151" s="51" t="s">
        <v>6367</v>
      </c>
      <c r="B2151" s="51" t="s">
        <v>6368</v>
      </c>
      <c r="C2151" s="51">
        <v>8916</v>
      </c>
      <c r="D2151" s="51" t="s">
        <v>6369</v>
      </c>
      <c r="E2151" s="52">
        <v>51.260000000000005</v>
      </c>
      <c r="F2151" s="52">
        <v>2161053.9368000003</v>
      </c>
      <c r="G2151" s="52">
        <v>1814170.7363233746</v>
      </c>
      <c r="H2151" s="53">
        <v>0.1912075823577799</v>
      </c>
      <c r="I2151" s="52">
        <v>346883.2004766257</v>
      </c>
      <c r="J2151" s="52">
        <v>42158.68</v>
      </c>
      <c r="K2151" s="52">
        <v>35391.547723827047</v>
      </c>
      <c r="L2151" s="52">
        <v>42158.68</v>
      </c>
      <c r="M2151" s="51" t="s">
        <v>6525</v>
      </c>
      <c r="N2151" s="54" t="s">
        <v>6522</v>
      </c>
    </row>
    <row r="2152" spans="1:14" s="51" customFormat="1" ht="16.5" customHeight="1" x14ac:dyDescent="0.25">
      <c r="A2152" s="51" t="s">
        <v>6370</v>
      </c>
      <c r="B2152" s="51" t="s">
        <v>6371</v>
      </c>
      <c r="C2152" s="51">
        <v>8917</v>
      </c>
      <c r="D2152" s="51" t="s">
        <v>6372</v>
      </c>
      <c r="E2152" s="52">
        <v>293.5</v>
      </c>
      <c r="F2152" s="52">
        <v>18200261.213500001</v>
      </c>
      <c r="G2152" s="52">
        <v>16571459.250397678</v>
      </c>
      <c r="H2152" s="53">
        <v>9.8289591670283061E-2</v>
      </c>
      <c r="I2152" s="52">
        <v>1628801.9631023221</v>
      </c>
      <c r="J2152" s="52">
        <v>62011.111459965927</v>
      </c>
      <c r="K2152" s="52">
        <v>56461.530665750179</v>
      </c>
      <c r="L2152" s="52">
        <v>61464.27</v>
      </c>
      <c r="M2152" s="51" t="s">
        <v>6524</v>
      </c>
      <c r="N2152" s="54" t="s">
        <v>6522</v>
      </c>
    </row>
    <row r="2153" spans="1:14" s="51" customFormat="1" ht="16.5" customHeight="1" x14ac:dyDescent="0.25">
      <c r="A2153" s="51" t="s">
        <v>6373</v>
      </c>
      <c r="B2153" s="51" t="s">
        <v>6374</v>
      </c>
      <c r="C2153" s="51">
        <v>8920</v>
      </c>
      <c r="D2153" s="51" t="s">
        <v>6375</v>
      </c>
      <c r="E2153" s="52">
        <v>113.1</v>
      </c>
      <c r="F2153" s="52">
        <v>4430429.4799999995</v>
      </c>
      <c r="G2153" s="52">
        <v>3468548.2554902025</v>
      </c>
      <c r="H2153" s="53">
        <v>0.27731522056447688</v>
      </c>
      <c r="I2153" s="52">
        <v>961881.22450979706</v>
      </c>
      <c r="J2153" s="52">
        <v>39172.674447391684</v>
      </c>
      <c r="K2153" s="52">
        <v>30667.977502123809</v>
      </c>
      <c r="L2153" s="52">
        <v>39169.199999999997</v>
      </c>
      <c r="M2153" s="51" t="s">
        <v>6524</v>
      </c>
      <c r="N2153" s="54" t="s">
        <v>6522</v>
      </c>
    </row>
    <row r="2154" spans="1:14" s="51" customFormat="1" ht="16.5" customHeight="1" x14ac:dyDescent="0.25">
      <c r="A2154" s="51" t="s">
        <v>6376</v>
      </c>
      <c r="B2154" s="51" t="s">
        <v>6377</v>
      </c>
      <c r="C2154" s="51">
        <v>8921</v>
      </c>
      <c r="D2154" s="51" t="s">
        <v>6378</v>
      </c>
      <c r="E2154" s="52">
        <v>297.96000000000004</v>
      </c>
      <c r="F2154" s="52">
        <v>16204773.7368</v>
      </c>
      <c r="G2154" s="52">
        <v>12989827.592610456</v>
      </c>
      <c r="H2154" s="53">
        <v>0.24749721436013794</v>
      </c>
      <c r="I2154" s="52">
        <v>3214946.144189544</v>
      </c>
      <c r="J2154" s="52">
        <v>54385.735457108327</v>
      </c>
      <c r="K2154" s="52">
        <v>43595.877274165839</v>
      </c>
      <c r="L2154" s="52">
        <v>53708.85</v>
      </c>
      <c r="M2154" s="51" t="s">
        <v>6524</v>
      </c>
      <c r="N2154" s="54" t="s">
        <v>6522</v>
      </c>
    </row>
    <row r="2155" spans="1:14" s="51" customFormat="1" ht="16.5" customHeight="1" x14ac:dyDescent="0.25">
      <c r="A2155" s="51" t="s">
        <v>6379</v>
      </c>
      <c r="B2155" s="51" t="s">
        <v>6380</v>
      </c>
      <c r="C2155" s="51">
        <v>8922</v>
      </c>
      <c r="D2155" s="51" t="s">
        <v>6381</v>
      </c>
      <c r="E2155" s="52">
        <v>409.36</v>
      </c>
      <c r="F2155" s="52">
        <v>4637322.5920000011</v>
      </c>
      <c r="G2155" s="52">
        <v>5022566.9913061745</v>
      </c>
      <c r="H2155" s="53">
        <v>-7.6702690073226165E-2</v>
      </c>
      <c r="I2155" s="52">
        <v>-385244.39930617344</v>
      </c>
      <c r="J2155" s="52">
        <v>11328.225991792067</v>
      </c>
      <c r="K2155" s="52">
        <v>12269.315495666831</v>
      </c>
      <c r="L2155" s="52">
        <v>11316.45</v>
      </c>
      <c r="M2155" s="51" t="s">
        <v>6523</v>
      </c>
      <c r="N2155" s="54" t="s">
        <v>6527</v>
      </c>
    </row>
    <row r="2156" spans="1:14" s="51" customFormat="1" ht="16.5" customHeight="1" x14ac:dyDescent="0.25">
      <c r="A2156" s="51" t="s">
        <v>6382</v>
      </c>
      <c r="B2156" s="51" t="s">
        <v>6383</v>
      </c>
      <c r="C2156" s="51">
        <v>8923</v>
      </c>
      <c r="D2156" s="51" t="s">
        <v>6384</v>
      </c>
      <c r="E2156" s="52">
        <v>2048.48</v>
      </c>
      <c r="F2156" s="52">
        <v>29352183.128200002</v>
      </c>
      <c r="G2156" s="52">
        <v>27864042.659031592</v>
      </c>
      <c r="H2156" s="53">
        <v>5.3407198925819133E-2</v>
      </c>
      <c r="I2156" s="52">
        <v>1488140.4691684097</v>
      </c>
      <c r="J2156" s="52">
        <v>14328.762364387254</v>
      </c>
      <c r="K2156" s="52">
        <v>13602.30154018179</v>
      </c>
      <c r="L2156" s="52">
        <v>14376.09</v>
      </c>
      <c r="M2156" s="51" t="s">
        <v>6521</v>
      </c>
      <c r="N2156" s="54" t="s">
        <v>6522</v>
      </c>
    </row>
    <row r="2157" spans="1:14" s="51" customFormat="1" ht="16.5" customHeight="1" x14ac:dyDescent="0.25">
      <c r="A2157" s="51" t="s">
        <v>6385</v>
      </c>
      <c r="B2157" s="51" t="s">
        <v>6386</v>
      </c>
      <c r="C2157" s="51">
        <v>8924</v>
      </c>
      <c r="D2157" s="51" t="s">
        <v>6387</v>
      </c>
      <c r="E2157" s="52">
        <v>637.60000000000014</v>
      </c>
      <c r="F2157" s="52">
        <v>12579228.387</v>
      </c>
      <c r="G2157" s="52">
        <v>11561236.749616314</v>
      </c>
      <c r="H2157" s="53">
        <v>8.8052140046130489E-2</v>
      </c>
      <c r="I2157" s="52">
        <v>1017991.6373836864</v>
      </c>
      <c r="J2157" s="52">
        <v>19729.028210476783</v>
      </c>
      <c r="K2157" s="52">
        <v>18132.429030138504</v>
      </c>
      <c r="L2157" s="52">
        <v>19924.7</v>
      </c>
      <c r="M2157" s="51" t="s">
        <v>6521</v>
      </c>
      <c r="N2157" s="54" t="s">
        <v>6522</v>
      </c>
    </row>
    <row r="2158" spans="1:14" s="51" customFormat="1" ht="16.5" customHeight="1" x14ac:dyDescent="0.25">
      <c r="A2158" s="51" t="s">
        <v>6388</v>
      </c>
      <c r="B2158" s="51" t="s">
        <v>6389</v>
      </c>
      <c r="C2158" s="51">
        <v>8925</v>
      </c>
      <c r="D2158" s="51" t="s">
        <v>6390</v>
      </c>
      <c r="E2158" s="52">
        <v>325.74</v>
      </c>
      <c r="F2158" s="52">
        <v>9924199.602</v>
      </c>
      <c r="G2158" s="52">
        <v>9214711.093148794</v>
      </c>
      <c r="H2158" s="53">
        <v>7.6995198403856158E-2</v>
      </c>
      <c r="I2158" s="52">
        <v>709488.50885120593</v>
      </c>
      <c r="J2158" s="52">
        <v>30466.628605636397</v>
      </c>
      <c r="K2158" s="52">
        <v>28288.546365656024</v>
      </c>
      <c r="L2158" s="52">
        <v>31728.51</v>
      </c>
      <c r="M2158" s="51" t="s">
        <v>6521</v>
      </c>
      <c r="N2158" s="54" t="s">
        <v>6528</v>
      </c>
    </row>
    <row r="2159" spans="1:14" s="51" customFormat="1" ht="16.5" customHeight="1" x14ac:dyDescent="0.25">
      <c r="A2159" s="51" t="s">
        <v>6391</v>
      </c>
      <c r="B2159" s="51" t="s">
        <v>6392</v>
      </c>
      <c r="C2159" s="51">
        <v>8970</v>
      </c>
      <c r="D2159" s="51" t="s">
        <v>6393</v>
      </c>
      <c r="E2159" s="52">
        <v>74.61</v>
      </c>
      <c r="F2159" s="52">
        <v>1319110.1073</v>
      </c>
      <c r="G2159" s="52">
        <v>1398992.2831680553</v>
      </c>
      <c r="H2159" s="53">
        <v>-5.7099797353535098E-2</v>
      </c>
      <c r="I2159" s="52">
        <v>-79882.175868055318</v>
      </c>
      <c r="J2159" s="52">
        <v>17680.071133896261</v>
      </c>
      <c r="K2159" s="52">
        <v>18750.734260394791</v>
      </c>
      <c r="L2159" s="52">
        <v>22768.15</v>
      </c>
      <c r="M2159" s="51" t="s">
        <v>6525</v>
      </c>
      <c r="N2159" s="54" t="s">
        <v>6526</v>
      </c>
    </row>
    <row r="2160" spans="1:14" s="51" customFormat="1" ht="16.5" customHeight="1" x14ac:dyDescent="0.25">
      <c r="A2160" s="51" t="s">
        <v>6394</v>
      </c>
      <c r="B2160" s="51" t="s">
        <v>6395</v>
      </c>
      <c r="C2160" s="51">
        <v>8971</v>
      </c>
      <c r="D2160" s="51" t="s">
        <v>6396</v>
      </c>
      <c r="E2160" s="52">
        <v>333.41</v>
      </c>
      <c r="F2160" s="52">
        <v>8565496.9491999988</v>
      </c>
      <c r="G2160" s="52">
        <v>8355856.7158839051</v>
      </c>
      <c r="H2160" s="53">
        <v>2.5089017253919987E-2</v>
      </c>
      <c r="I2160" s="52">
        <v>209640.23331609368</v>
      </c>
      <c r="J2160" s="52">
        <v>25690.582013736836</v>
      </c>
      <c r="K2160" s="52">
        <v>25061.805932287287</v>
      </c>
      <c r="L2160" s="52">
        <v>26020.51</v>
      </c>
      <c r="M2160" s="51" t="s">
        <v>6525</v>
      </c>
      <c r="N2160" s="54" t="s">
        <v>6522</v>
      </c>
    </row>
    <row r="2161" spans="1:14" s="51" customFormat="1" ht="16.5" customHeight="1" x14ac:dyDescent="0.25">
      <c r="A2161" s="51" t="s">
        <v>6397</v>
      </c>
      <c r="B2161" s="51" t="s">
        <v>6398</v>
      </c>
      <c r="C2161" s="51">
        <v>8972</v>
      </c>
      <c r="D2161" s="51" t="s">
        <v>6399</v>
      </c>
      <c r="E2161" s="52">
        <v>569.92000000000007</v>
      </c>
      <c r="F2161" s="52">
        <v>29271974.509200007</v>
      </c>
      <c r="G2161" s="52">
        <v>20003537.50862306</v>
      </c>
      <c r="H2161" s="53">
        <v>0.46333989658486852</v>
      </c>
      <c r="I2161" s="52">
        <v>9268437.0005769469</v>
      </c>
      <c r="J2161" s="52">
        <v>51361.549882790576</v>
      </c>
      <c r="K2161" s="52">
        <v>35098.851608336357</v>
      </c>
      <c r="L2161" s="52">
        <v>51340.11</v>
      </c>
      <c r="M2161" s="51" t="s">
        <v>6525</v>
      </c>
      <c r="N2161" s="54" t="s">
        <v>6522</v>
      </c>
    </row>
    <row r="2162" spans="1:14" s="51" customFormat="1" ht="16.5" customHeight="1" x14ac:dyDescent="0.25">
      <c r="A2162" s="51" t="s">
        <v>6400</v>
      </c>
      <c r="B2162" s="51" t="s">
        <v>6401</v>
      </c>
      <c r="C2162" s="51">
        <v>8973</v>
      </c>
      <c r="D2162" s="51" t="s">
        <v>6402</v>
      </c>
      <c r="E2162" s="52">
        <v>1044.21</v>
      </c>
      <c r="F2162" s="52">
        <v>75013588.152999997</v>
      </c>
      <c r="G2162" s="52">
        <v>51966062.775480896</v>
      </c>
      <c r="H2162" s="53">
        <v>0.44351109448287085</v>
      </c>
      <c r="I2162" s="52">
        <v>23047525.377519101</v>
      </c>
      <c r="J2162" s="52">
        <v>71837.645830819471</v>
      </c>
      <c r="K2162" s="52">
        <v>49765.911814176165</v>
      </c>
      <c r="L2162" s="52">
        <v>71413.97</v>
      </c>
      <c r="M2162" s="51" t="s">
        <v>6525</v>
      </c>
      <c r="N2162" s="54" t="s">
        <v>6522</v>
      </c>
    </row>
    <row r="2163" spans="1:14" s="51" customFormat="1" ht="16.5" customHeight="1" x14ac:dyDescent="0.25">
      <c r="A2163" s="51" t="s">
        <v>6406</v>
      </c>
      <c r="B2163" s="51" t="s">
        <v>6407</v>
      </c>
      <c r="C2163" s="51">
        <v>8977</v>
      </c>
      <c r="D2163" s="51" t="s">
        <v>6408</v>
      </c>
      <c r="E2163" s="52">
        <v>3249.51</v>
      </c>
      <c r="F2163" s="52">
        <v>61080388.554800004</v>
      </c>
      <c r="G2163" s="52">
        <v>44397315.026645482</v>
      </c>
      <c r="H2163" s="53">
        <v>0.37576762284255283</v>
      </c>
      <c r="I2163" s="52">
        <v>16683073.528154522</v>
      </c>
      <c r="J2163" s="52">
        <v>18796.799688199142</v>
      </c>
      <c r="K2163" s="52">
        <v>13662.772241551951</v>
      </c>
      <c r="L2163" s="52">
        <v>18783.12</v>
      </c>
      <c r="M2163" s="51" t="s">
        <v>6523</v>
      </c>
      <c r="N2163" s="54" t="s">
        <v>6522</v>
      </c>
    </row>
    <row r="2164" spans="1:14" s="51" customFormat="1" ht="16.5" customHeight="1" x14ac:dyDescent="0.25">
      <c r="A2164" s="51" t="s">
        <v>6403</v>
      </c>
      <c r="B2164" s="51" t="s">
        <v>6404</v>
      </c>
      <c r="C2164" s="51">
        <v>8976</v>
      </c>
      <c r="D2164" s="51" t="s">
        <v>6405</v>
      </c>
      <c r="E2164" s="52">
        <v>303.32</v>
      </c>
      <c r="F2164" s="52">
        <v>326669.5736</v>
      </c>
      <c r="G2164" s="52">
        <v>149484.83750453783</v>
      </c>
      <c r="H2164" s="53">
        <v>1.1853023962385714</v>
      </c>
      <c r="I2164" s="52">
        <v>177184.73609546217</v>
      </c>
      <c r="J2164" s="52">
        <v>1076.98</v>
      </c>
      <c r="K2164" s="52">
        <v>492.82881941361546</v>
      </c>
      <c r="L2164" s="52">
        <v>1076.98</v>
      </c>
      <c r="M2164" s="51" t="s">
        <v>6525</v>
      </c>
      <c r="N2164" s="54" t="s">
        <v>6530</v>
      </c>
    </row>
    <row r="2165" spans="1:14" ht="16.5" customHeight="1" x14ac:dyDescent="0.2">
      <c r="A2165" s="51" t="s">
        <v>6409</v>
      </c>
      <c r="B2165" s="51" t="s">
        <v>6410</v>
      </c>
      <c r="C2165" s="51">
        <v>9602</v>
      </c>
      <c r="D2165" s="51" t="s">
        <v>6411</v>
      </c>
      <c r="E2165" s="52">
        <v>3330.3599999999997</v>
      </c>
      <c r="F2165" s="52">
        <v>1392889.7664000001</v>
      </c>
      <c r="G2165" s="52">
        <v>2221289.4760806244</v>
      </c>
      <c r="H2165" s="53">
        <v>-0.37293640410267559</v>
      </c>
      <c r="I2165" s="52">
        <v>-828399.70968062431</v>
      </c>
      <c r="J2165" s="52">
        <v>418.24000000000007</v>
      </c>
      <c r="K2165" s="52">
        <v>666.98179058138601</v>
      </c>
      <c r="L2165" s="52">
        <v>418.24</v>
      </c>
      <c r="M2165" s="51" t="s">
        <v>6525</v>
      </c>
      <c r="N2165" s="54" t="s">
        <v>6527</v>
      </c>
    </row>
    <row r="2166" spans="1:14" ht="16.5" customHeight="1" x14ac:dyDescent="0.2">
      <c r="A2166" s="51" t="s">
        <v>6412</v>
      </c>
      <c r="B2166" s="51" t="s">
        <v>6413</v>
      </c>
      <c r="C2166" s="51">
        <v>9603</v>
      </c>
      <c r="D2166" s="51" t="s">
        <v>6414</v>
      </c>
      <c r="E2166" s="52">
        <v>5825.77</v>
      </c>
      <c r="F2166" s="52">
        <v>2283643.5823000004</v>
      </c>
      <c r="G2166" s="52">
        <v>4450114.9975062078</v>
      </c>
      <c r="H2166" s="53">
        <v>-0.48683492818056895</v>
      </c>
      <c r="I2166" s="52">
        <v>-2166471.4152062074</v>
      </c>
      <c r="J2166" s="52">
        <v>391.99</v>
      </c>
      <c r="K2166" s="52">
        <v>763.8672651866118</v>
      </c>
      <c r="L2166" s="52">
        <v>391.99</v>
      </c>
      <c r="M2166" s="51" t="s">
        <v>6525</v>
      </c>
      <c r="N2166" s="54" t="s">
        <v>6522</v>
      </c>
    </row>
    <row r="2167" spans="1:14" ht="16.5" customHeight="1" x14ac:dyDescent="0.2">
      <c r="A2167" s="51" t="s">
        <v>6415</v>
      </c>
      <c r="B2167" s="51" t="s">
        <v>6416</v>
      </c>
      <c r="C2167" s="51">
        <v>9604</v>
      </c>
      <c r="D2167" s="51" t="s">
        <v>6417</v>
      </c>
      <c r="E2167" s="52">
        <v>19905.679999999997</v>
      </c>
      <c r="F2167" s="52">
        <v>10660885.037600001</v>
      </c>
      <c r="G2167" s="52">
        <v>13074802.829020489</v>
      </c>
      <c r="H2167" s="53">
        <v>-0.1846236477128832</v>
      </c>
      <c r="I2167" s="52">
        <v>-2413917.7914204877</v>
      </c>
      <c r="J2167" s="52">
        <v>535.57000000000016</v>
      </c>
      <c r="K2167" s="52">
        <v>656.83778846140854</v>
      </c>
      <c r="L2167" s="52">
        <v>535.57000000000005</v>
      </c>
      <c r="M2167" s="51" t="s">
        <v>6524</v>
      </c>
      <c r="N2167" s="54" t="s">
        <v>6526</v>
      </c>
    </row>
    <row r="2168" spans="1:14" ht="16.5" customHeight="1" x14ac:dyDescent="0.2">
      <c r="A2168" s="51" t="s">
        <v>6418</v>
      </c>
      <c r="B2168" s="51" t="s">
        <v>6419</v>
      </c>
      <c r="C2168" s="51">
        <v>9605</v>
      </c>
      <c r="D2168" s="51" t="s">
        <v>6420</v>
      </c>
      <c r="E2168" s="52">
        <v>1761382.33</v>
      </c>
      <c r="F2168" s="52">
        <v>603643338.31429982</v>
      </c>
      <c r="G2168" s="52">
        <v>572902428.51432955</v>
      </c>
      <c r="H2168" s="53">
        <v>5.3658194257770297E-2</v>
      </c>
      <c r="I2168" s="52">
        <v>30740909.799970269</v>
      </c>
      <c r="J2168" s="52">
        <v>342.70999999999987</v>
      </c>
      <c r="K2168" s="52">
        <v>325.25728160014501</v>
      </c>
      <c r="L2168" s="52">
        <v>342.71</v>
      </c>
      <c r="M2168" s="51" t="s">
        <v>6524</v>
      </c>
      <c r="N2168" s="54" t="s">
        <v>6522</v>
      </c>
    </row>
    <row r="2169" spans="1:14" ht="16.5" customHeight="1" x14ac:dyDescent="0.2">
      <c r="A2169" s="51" t="s">
        <v>6442</v>
      </c>
      <c r="B2169" s="51" t="s">
        <v>6419</v>
      </c>
      <c r="C2169" s="51">
        <v>9617</v>
      </c>
      <c r="D2169" s="51" t="s">
        <v>6420</v>
      </c>
      <c r="E2169" s="52">
        <v>20500.79</v>
      </c>
      <c r="F2169" s="52">
        <v>10755329.457699999</v>
      </c>
      <c r="G2169" s="52">
        <v>11636310.254842192</v>
      </c>
      <c r="H2169" s="53">
        <v>-7.5709634570425122E-2</v>
      </c>
      <c r="I2169" s="52">
        <v>-880980.79714219272</v>
      </c>
      <c r="J2169" s="52">
        <v>524.63</v>
      </c>
      <c r="K2169" s="52">
        <v>567.60301699798845</v>
      </c>
      <c r="L2169" s="52">
        <v>524.63</v>
      </c>
      <c r="M2169" s="51" t="s">
        <v>6523</v>
      </c>
      <c r="N2169" s="54" t="s">
        <v>6528</v>
      </c>
    </row>
    <row r="2170" spans="1:14" ht="16.5" customHeight="1" x14ac:dyDescent="0.2">
      <c r="A2170" s="51" t="s">
        <v>6421</v>
      </c>
      <c r="B2170" s="51" t="s">
        <v>6422</v>
      </c>
      <c r="C2170" s="51">
        <v>9606</v>
      </c>
      <c r="D2170" s="51" t="s">
        <v>6423</v>
      </c>
      <c r="E2170" s="52">
        <v>1699183.1700000002</v>
      </c>
      <c r="F2170" s="52">
        <v>661075539.95370018</v>
      </c>
      <c r="G2170" s="52">
        <v>562515174.03133667</v>
      </c>
      <c r="H2170" s="53">
        <v>0.17521370173184492</v>
      </c>
      <c r="I2170" s="52">
        <v>98560365.92236352</v>
      </c>
      <c r="J2170" s="52">
        <v>389.05490098145225</v>
      </c>
      <c r="K2170" s="52">
        <v>331.05034463785125</v>
      </c>
      <c r="L2170" s="52">
        <v>406.61</v>
      </c>
      <c r="M2170" s="51" t="s">
        <v>6521</v>
      </c>
      <c r="N2170" s="54" t="s">
        <v>6522</v>
      </c>
    </row>
    <row r="2171" spans="1:14" ht="16.5" customHeight="1" x14ac:dyDescent="0.2">
      <c r="A2171" s="51" t="s">
        <v>6424</v>
      </c>
      <c r="B2171" s="51" t="s">
        <v>6425</v>
      </c>
      <c r="C2171" s="51">
        <v>9609</v>
      </c>
      <c r="D2171" s="51" t="s">
        <v>6426</v>
      </c>
      <c r="E2171" s="52">
        <v>7679.2900000000009</v>
      </c>
      <c r="F2171" s="52">
        <v>7464961.0161000006</v>
      </c>
      <c r="G2171" s="52">
        <v>6286564.4269400025</v>
      </c>
      <c r="H2171" s="53">
        <v>0.18744683250364536</v>
      </c>
      <c r="I2171" s="52">
        <v>1178396.5891599981</v>
      </c>
      <c r="J2171" s="52">
        <v>972.08999999999992</v>
      </c>
      <c r="K2171" s="52">
        <v>818.63875787214727</v>
      </c>
      <c r="L2171" s="52">
        <v>972.09</v>
      </c>
      <c r="M2171" s="51" t="s">
        <v>6521</v>
      </c>
      <c r="N2171" s="54" t="s">
        <v>6526</v>
      </c>
    </row>
    <row r="2172" spans="1:14" ht="16.5" customHeight="1" x14ac:dyDescent="0.2">
      <c r="A2172" s="51" t="s">
        <v>6427</v>
      </c>
      <c r="B2172" s="51" t="s">
        <v>6428</v>
      </c>
      <c r="C2172" s="51">
        <v>9610</v>
      </c>
      <c r="D2172" s="51" t="s">
        <v>6429</v>
      </c>
      <c r="E2172" s="52">
        <v>2832.52</v>
      </c>
      <c r="F2172" s="52">
        <v>1626093.0816000002</v>
      </c>
      <c r="G2172" s="52">
        <v>313585.03065687441</v>
      </c>
      <c r="H2172" s="53">
        <v>4.1854933196070689</v>
      </c>
      <c r="I2172" s="52">
        <v>1312508.0509431257</v>
      </c>
      <c r="J2172" s="52">
        <v>574.08000000000004</v>
      </c>
      <c r="K2172" s="52">
        <v>110.70884959572197</v>
      </c>
      <c r="L2172" s="52">
        <v>574.08000000000004</v>
      </c>
      <c r="M2172" s="51" t="s">
        <v>6525</v>
      </c>
      <c r="N2172" s="54" t="s">
        <v>6526</v>
      </c>
    </row>
    <row r="2173" spans="1:14" ht="16.5" customHeight="1" x14ac:dyDescent="0.2">
      <c r="A2173" s="51" t="s">
        <v>6443</v>
      </c>
      <c r="B2173" s="51" t="s">
        <v>6428</v>
      </c>
      <c r="C2173" s="51">
        <v>9620</v>
      </c>
      <c r="D2173" s="51" t="s">
        <v>6429</v>
      </c>
      <c r="E2173" s="52">
        <v>1021.5500000000001</v>
      </c>
      <c r="F2173" s="52">
        <v>781036.26799999992</v>
      </c>
      <c r="G2173" s="52">
        <v>954642.08092039812</v>
      </c>
      <c r="H2173" s="53">
        <v>-0.18185434770801201</v>
      </c>
      <c r="I2173" s="52">
        <v>-173605.8129203982</v>
      </c>
      <c r="J2173" s="52">
        <v>764.55999999999983</v>
      </c>
      <c r="K2173" s="52">
        <v>934.50352985208565</v>
      </c>
      <c r="L2173" s="52">
        <v>764.56</v>
      </c>
      <c r="M2173" s="51" t="s">
        <v>6525</v>
      </c>
      <c r="N2173" s="54" t="s">
        <v>6526</v>
      </c>
    </row>
    <row r="2174" spans="1:14" ht="16.5" customHeight="1" x14ac:dyDescent="0.2">
      <c r="A2174" s="51" t="s">
        <v>6444</v>
      </c>
      <c r="B2174" s="51" t="s">
        <v>6428</v>
      </c>
      <c r="C2174" s="51">
        <v>9621</v>
      </c>
      <c r="D2174" s="51" t="s">
        <v>6429</v>
      </c>
      <c r="E2174" s="52">
        <v>26129.87</v>
      </c>
      <c r="F2174" s="52">
        <v>35584702.160799995</v>
      </c>
      <c r="G2174" s="52">
        <v>46480777.194391772</v>
      </c>
      <c r="H2174" s="53">
        <v>-0.2344211024704308</v>
      </c>
      <c r="I2174" s="52">
        <v>-10896075.033591777</v>
      </c>
      <c r="J2174" s="52">
        <v>1361.84</v>
      </c>
      <c r="K2174" s="52">
        <v>1778.8369094217373</v>
      </c>
      <c r="L2174" s="52">
        <v>1361.84</v>
      </c>
      <c r="M2174" s="51" t="s">
        <v>6525</v>
      </c>
      <c r="N2174" s="54" t="s">
        <v>6531</v>
      </c>
    </row>
    <row r="2175" spans="1:14" ht="16.5" customHeight="1" x14ac:dyDescent="0.2">
      <c r="A2175" s="51" t="s">
        <v>6448</v>
      </c>
      <c r="B2175" s="51" t="s">
        <v>6428</v>
      </c>
      <c r="C2175" s="51">
        <v>9623</v>
      </c>
      <c r="D2175" s="51" t="s">
        <v>6429</v>
      </c>
      <c r="E2175" s="52">
        <v>4293.7699999999995</v>
      </c>
      <c r="F2175" s="52">
        <v>3306245.8377</v>
      </c>
      <c r="G2175" s="52">
        <v>2134897.8088029334</v>
      </c>
      <c r="H2175" s="53">
        <v>0.54866702474806406</v>
      </c>
      <c r="I2175" s="52">
        <v>1171348.0288970666</v>
      </c>
      <c r="J2175" s="52">
        <v>770.0100000000001</v>
      </c>
      <c r="K2175" s="52">
        <v>497.20823630584164</v>
      </c>
      <c r="L2175" s="52">
        <v>770.01</v>
      </c>
      <c r="M2175" s="51" t="s">
        <v>6525</v>
      </c>
      <c r="N2175" s="54" t="s">
        <v>6527</v>
      </c>
    </row>
    <row r="2176" spans="1:14" ht="16.5" customHeight="1" x14ac:dyDescent="0.2">
      <c r="A2176" s="51" t="s">
        <v>6430</v>
      </c>
      <c r="B2176" s="51" t="s">
        <v>6431</v>
      </c>
      <c r="C2176" s="51">
        <v>9613</v>
      </c>
      <c r="D2176" s="51" t="s">
        <v>6432</v>
      </c>
      <c r="E2176" s="52">
        <v>179236.33</v>
      </c>
      <c r="F2176" s="52">
        <v>109705180.50310001</v>
      </c>
      <c r="G2176" s="52">
        <v>132444669.06706025</v>
      </c>
      <c r="H2176" s="53">
        <v>-0.17169047817580818</v>
      </c>
      <c r="I2176" s="52">
        <v>-22739488.563960239</v>
      </c>
      <c r="J2176" s="52">
        <v>612.07000000000005</v>
      </c>
      <c r="K2176" s="52">
        <v>738.93874677672909</v>
      </c>
      <c r="L2176" s="52">
        <v>612.07000000000005</v>
      </c>
      <c r="M2176" s="51" t="s">
        <v>6521</v>
      </c>
      <c r="N2176" s="54" t="s">
        <v>6522</v>
      </c>
    </row>
    <row r="2177" spans="1:14" ht="16.5" customHeight="1" x14ac:dyDescent="0.2">
      <c r="A2177" s="51" t="s">
        <v>6433</v>
      </c>
      <c r="B2177" s="51" t="s">
        <v>6434</v>
      </c>
      <c r="C2177" s="51">
        <v>9614</v>
      </c>
      <c r="D2177" s="51" t="s">
        <v>6435</v>
      </c>
      <c r="E2177" s="52">
        <v>62121.16</v>
      </c>
      <c r="F2177" s="52">
        <v>17538667.102799997</v>
      </c>
      <c r="G2177" s="52">
        <v>16970531.741926562</v>
      </c>
      <c r="H2177" s="53">
        <v>3.3477758358615661E-2</v>
      </c>
      <c r="I2177" s="52">
        <v>568135.36087343469</v>
      </c>
      <c r="J2177" s="52">
        <v>282.32999999999993</v>
      </c>
      <c r="K2177" s="52">
        <v>273.1843987125572</v>
      </c>
      <c r="L2177" s="52">
        <v>282.33</v>
      </c>
      <c r="M2177" s="51" t="s">
        <v>6525</v>
      </c>
      <c r="N2177" s="54" t="s">
        <v>6526</v>
      </c>
    </row>
    <row r="2178" spans="1:14" ht="16.5" customHeight="1" x14ac:dyDescent="0.2">
      <c r="A2178" s="51" t="s">
        <v>6436</v>
      </c>
      <c r="B2178" s="51" t="s">
        <v>6437</v>
      </c>
      <c r="C2178" s="51">
        <v>9615</v>
      </c>
      <c r="D2178" s="51" t="s">
        <v>6438</v>
      </c>
      <c r="E2178" s="52">
        <v>54534.51</v>
      </c>
      <c r="F2178" s="52">
        <v>67774943.682899997</v>
      </c>
      <c r="G2178" s="52">
        <v>61280606.175116196</v>
      </c>
      <c r="H2178" s="53">
        <v>0.10597704417651332</v>
      </c>
      <c r="I2178" s="52">
        <v>6494337.5077838004</v>
      </c>
      <c r="J2178" s="52">
        <v>1242.79</v>
      </c>
      <c r="K2178" s="52">
        <v>1123.7032509344301</v>
      </c>
      <c r="L2178" s="52">
        <v>1242.79</v>
      </c>
      <c r="M2178" s="51" t="s">
        <v>6525</v>
      </c>
      <c r="N2178" s="54" t="s">
        <v>6522</v>
      </c>
    </row>
    <row r="2179" spans="1:14" ht="16.5" customHeight="1" x14ac:dyDescent="0.2">
      <c r="A2179" s="51" t="s">
        <v>6439</v>
      </c>
      <c r="B2179" s="51" t="s">
        <v>6440</v>
      </c>
      <c r="C2179" s="51">
        <v>9616</v>
      </c>
      <c r="D2179" s="51" t="s">
        <v>6441</v>
      </c>
      <c r="E2179" s="52">
        <v>532752.22000000009</v>
      </c>
      <c r="F2179" s="52">
        <v>180710116.70860001</v>
      </c>
      <c r="G2179" s="52">
        <v>204630927.76821354</v>
      </c>
      <c r="H2179" s="53">
        <v>-0.11689733961773729</v>
      </c>
      <c r="I2179" s="52">
        <v>-23920811.059613526</v>
      </c>
      <c r="J2179" s="52">
        <v>339.20105806147552</v>
      </c>
      <c r="K2179" s="52">
        <v>384.10150176044976</v>
      </c>
      <c r="L2179" s="52">
        <v>366.13</v>
      </c>
      <c r="M2179" s="51" t="s">
        <v>6521</v>
      </c>
      <c r="N2179" s="54" t="s">
        <v>6522</v>
      </c>
    </row>
    <row r="2180" spans="1:14" ht="16.5" customHeight="1" x14ac:dyDescent="0.2">
      <c r="A2180" s="51" t="s">
        <v>6445</v>
      </c>
      <c r="B2180" s="51" t="s">
        <v>6446</v>
      </c>
      <c r="C2180" s="51">
        <v>9622</v>
      </c>
      <c r="D2180" s="51" t="s">
        <v>6447</v>
      </c>
      <c r="E2180" s="52">
        <v>474144.47000000003</v>
      </c>
      <c r="F2180" s="52">
        <v>84667978.0079</v>
      </c>
      <c r="G2180" s="52">
        <v>67816642.028827175</v>
      </c>
      <c r="H2180" s="53">
        <v>0.24848378620560041</v>
      </c>
      <c r="I2180" s="52">
        <v>16851335.979072824</v>
      </c>
      <c r="J2180" s="52">
        <v>178.57</v>
      </c>
      <c r="K2180" s="52">
        <v>143.02949062935855</v>
      </c>
      <c r="L2180" s="52">
        <v>178.57</v>
      </c>
      <c r="M2180" s="51" t="s">
        <v>6521</v>
      </c>
      <c r="N2180" s="54" t="s">
        <v>6522</v>
      </c>
    </row>
    <row r="2181" spans="1:14" ht="16.5" customHeight="1" x14ac:dyDescent="0.2">
      <c r="A2181" s="51" t="s">
        <v>6449</v>
      </c>
      <c r="B2181" s="51" t="s">
        <v>6446</v>
      </c>
      <c r="C2181" s="51">
        <v>9625</v>
      </c>
      <c r="D2181" s="51" t="s">
        <v>6447</v>
      </c>
      <c r="E2181" s="52">
        <v>311973.59999999998</v>
      </c>
      <c r="F2181" s="52">
        <v>131163060.64799999</v>
      </c>
      <c r="G2181" s="52">
        <v>58599529.187792808</v>
      </c>
      <c r="H2181" s="53">
        <v>1.2382954686831047</v>
      </c>
      <c r="I2181" s="52">
        <v>72563531.460207179</v>
      </c>
      <c r="J2181" s="52">
        <v>420.43</v>
      </c>
      <c r="K2181" s="52">
        <v>187.83489752912686</v>
      </c>
      <c r="L2181" s="52">
        <v>420.43</v>
      </c>
      <c r="M2181" s="51" t="s">
        <v>6524</v>
      </c>
      <c r="N2181" s="54" t="s">
        <v>6522</v>
      </c>
    </row>
    <row r="2182" spans="1:14" ht="16.5" customHeight="1" x14ac:dyDescent="0.2">
      <c r="A2182" s="51" t="s">
        <v>6450</v>
      </c>
      <c r="B2182" s="51" t="s">
        <v>6451</v>
      </c>
      <c r="C2182" s="51">
        <v>9626</v>
      </c>
      <c r="D2182" s="51" t="s">
        <v>6452</v>
      </c>
      <c r="E2182" s="52">
        <v>35658.970000000008</v>
      </c>
      <c r="F2182" s="52">
        <v>38513470.548500001</v>
      </c>
      <c r="G2182" s="52">
        <v>40575307.03476347</v>
      </c>
      <c r="H2182" s="53">
        <v>-5.0815055681450838E-2</v>
      </c>
      <c r="I2182" s="52">
        <v>-2061836.4862634689</v>
      </c>
      <c r="J2182" s="52">
        <v>1080.0499999999997</v>
      </c>
      <c r="K2182" s="52">
        <v>1137.8709770574826</v>
      </c>
      <c r="L2182" s="52">
        <v>1080.05</v>
      </c>
      <c r="M2182" s="51" t="s">
        <v>6521</v>
      </c>
      <c r="N2182" s="54" t="s">
        <v>6522</v>
      </c>
    </row>
    <row r="2183" spans="1:14" ht="16.5" customHeight="1" x14ac:dyDescent="0.2">
      <c r="A2183" s="51" t="s">
        <v>6453</v>
      </c>
      <c r="B2183" s="51" t="s">
        <v>6454</v>
      </c>
      <c r="C2183" s="51">
        <v>9628</v>
      </c>
      <c r="D2183" s="51" t="s">
        <v>6455</v>
      </c>
      <c r="E2183" s="52">
        <v>59602.14</v>
      </c>
      <c r="F2183" s="52">
        <v>58638969.417599998</v>
      </c>
      <c r="G2183" s="52">
        <v>63396234.684832126</v>
      </c>
      <c r="H2183" s="53">
        <v>-7.5040186390917141E-2</v>
      </c>
      <c r="I2183" s="52">
        <v>-4757265.2672321275</v>
      </c>
      <c r="J2183" s="52">
        <v>983.84</v>
      </c>
      <c r="K2183" s="52">
        <v>1063.6570211209216</v>
      </c>
      <c r="L2183" s="52">
        <v>983.84</v>
      </c>
      <c r="M2183" s="51" t="s">
        <v>6524</v>
      </c>
      <c r="N2183" s="54" t="s">
        <v>6522</v>
      </c>
    </row>
    <row r="2184" spans="1:14" ht="16.5" customHeight="1" x14ac:dyDescent="0.2">
      <c r="A2184" s="51" t="s">
        <v>6456</v>
      </c>
      <c r="B2184" s="51" t="s">
        <v>6457</v>
      </c>
      <c r="C2184" s="51">
        <v>9629</v>
      </c>
      <c r="D2184" s="51" t="s">
        <v>6458</v>
      </c>
      <c r="E2184" s="52">
        <v>1081.7399999999998</v>
      </c>
      <c r="F2184" s="52">
        <v>466002.77460000006</v>
      </c>
      <c r="G2184" s="52">
        <v>721530.61349003005</v>
      </c>
      <c r="H2184" s="53">
        <v>-0.35414691228975947</v>
      </c>
      <c r="I2184" s="52">
        <v>-255527.83889002999</v>
      </c>
      <c r="J2184" s="52">
        <v>430.79000000000013</v>
      </c>
      <c r="K2184" s="52">
        <v>667.00927532496735</v>
      </c>
      <c r="L2184" s="52">
        <v>430.79</v>
      </c>
      <c r="M2184" s="51" t="s">
        <v>6525</v>
      </c>
      <c r="N2184" s="54" t="s">
        <v>6522</v>
      </c>
    </row>
    <row r="2185" spans="1:14" ht="16.5" customHeight="1" x14ac:dyDescent="0.2">
      <c r="A2185" s="51" t="s">
        <v>6459</v>
      </c>
      <c r="B2185" s="51" t="s">
        <v>6460</v>
      </c>
      <c r="C2185" s="51">
        <v>9630</v>
      </c>
      <c r="D2185" s="51" t="s">
        <v>6461</v>
      </c>
      <c r="E2185" s="52">
        <v>3437.98</v>
      </c>
      <c r="F2185" s="52">
        <v>1183765.2736000002</v>
      </c>
      <c r="G2185" s="52">
        <v>835619.09978976729</v>
      </c>
      <c r="H2185" s="53">
        <v>0.41663261873480706</v>
      </c>
      <c r="I2185" s="52">
        <v>348146.1738102329</v>
      </c>
      <c r="J2185" s="52">
        <v>344.32000000000005</v>
      </c>
      <c r="K2185" s="52">
        <v>243.05525331437858</v>
      </c>
      <c r="L2185" s="52">
        <v>344.32</v>
      </c>
      <c r="M2185" s="51" t="s">
        <v>6525</v>
      </c>
      <c r="N2185" s="54" t="s">
        <v>6526</v>
      </c>
    </row>
    <row r="2186" spans="1:14" ht="16.5" customHeight="1" x14ac:dyDescent="0.2">
      <c r="A2186" s="51" t="s">
        <v>6462</v>
      </c>
      <c r="B2186" s="51" t="s">
        <v>6463</v>
      </c>
      <c r="C2186" s="51">
        <v>9631</v>
      </c>
      <c r="D2186" s="51" t="s">
        <v>6464</v>
      </c>
      <c r="E2186" s="52">
        <v>756861.59</v>
      </c>
      <c r="F2186" s="52">
        <v>127599295.45810002</v>
      </c>
      <c r="G2186" s="52">
        <v>115255827.18496044</v>
      </c>
      <c r="H2186" s="53">
        <v>0.10709626206865019</v>
      </c>
      <c r="I2186" s="52">
        <v>12343468.273139581</v>
      </c>
      <c r="J2186" s="52">
        <v>168.59000000000003</v>
      </c>
      <c r="K2186" s="52">
        <v>152.28124759899686</v>
      </c>
      <c r="L2186" s="52">
        <v>168.59</v>
      </c>
      <c r="M2186" s="51" t="s">
        <v>6524</v>
      </c>
      <c r="N2186" s="54" t="s">
        <v>6522</v>
      </c>
    </row>
    <row r="2187" spans="1:14" ht="16.5" customHeight="1" x14ac:dyDescent="0.2">
      <c r="A2187" s="51" t="s">
        <v>6465</v>
      </c>
      <c r="B2187" s="51" t="s">
        <v>6466</v>
      </c>
      <c r="C2187" s="51">
        <v>9632</v>
      </c>
      <c r="D2187" s="51" t="s">
        <v>6467</v>
      </c>
      <c r="E2187" s="52">
        <v>403525.61</v>
      </c>
      <c r="F2187" s="52">
        <v>54056290.715600006</v>
      </c>
      <c r="G2187" s="52">
        <v>38934827.592139423</v>
      </c>
      <c r="H2187" s="53">
        <v>0.38837883865481571</v>
      </c>
      <c r="I2187" s="52">
        <v>15121463.123460583</v>
      </c>
      <c r="J2187" s="52">
        <v>133.96</v>
      </c>
      <c r="K2187" s="52">
        <v>96.486633381557681</v>
      </c>
      <c r="L2187" s="52">
        <v>133.96</v>
      </c>
      <c r="M2187" s="51" t="s">
        <v>6524</v>
      </c>
      <c r="N2187" s="54" t="s">
        <v>6522</v>
      </c>
    </row>
    <row r="2188" spans="1:14" ht="16.5" customHeight="1" x14ac:dyDescent="0.2">
      <c r="A2188" s="51" t="s">
        <v>6468</v>
      </c>
      <c r="B2188" s="51" t="s">
        <v>6469</v>
      </c>
      <c r="C2188" s="51">
        <v>9633</v>
      </c>
      <c r="D2188" s="51" t="s">
        <v>6470</v>
      </c>
      <c r="E2188" s="52">
        <v>14478.33</v>
      </c>
      <c r="F2188" s="52">
        <v>1198226.5907999999</v>
      </c>
      <c r="G2188" s="52">
        <v>850603.73309902812</v>
      </c>
      <c r="H2188" s="53">
        <v>0.40867779457593945</v>
      </c>
      <c r="I2188" s="52">
        <v>347622.85770097177</v>
      </c>
      <c r="J2188" s="52">
        <v>82.759999999999991</v>
      </c>
      <c r="K2188" s="52">
        <v>58.750127473198091</v>
      </c>
      <c r="L2188" s="52">
        <v>82.76</v>
      </c>
      <c r="M2188" s="51" t="s">
        <v>6525</v>
      </c>
      <c r="N2188" s="54" t="s">
        <v>6522</v>
      </c>
    </row>
    <row r="2190" spans="1:14" x14ac:dyDescent="0.2">
      <c r="H2190" s="55"/>
    </row>
  </sheetData>
  <autoFilter ref="A1:N2188"/>
  <sortState ref="A2:N2188">
    <sortCondition ref="B2:B2188"/>
    <sortCondition ref="C2:C218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2"/>
  <sheetViews>
    <sheetView workbookViewId="0">
      <pane ySplit="1" topLeftCell="A2" activePane="bottomLeft" state="frozen"/>
      <selection pane="bottomLeft" activeCell="B933" sqref="B933"/>
    </sheetView>
  </sheetViews>
  <sheetFormatPr baseColWidth="10" defaultRowHeight="12.75" x14ac:dyDescent="0.2"/>
  <cols>
    <col min="1" max="1" width="14.7109375" style="50" customWidth="1"/>
    <col min="2" max="2" width="11.42578125" style="50"/>
    <col min="3" max="3" width="11.5703125" style="50" bestFit="1" customWidth="1"/>
    <col min="4" max="4" width="41" style="50" customWidth="1"/>
    <col min="5" max="5" width="14.7109375" style="55" bestFit="1" customWidth="1"/>
    <col min="6" max="7" width="18.28515625" style="55" bestFit="1" customWidth="1"/>
    <col min="8" max="8" width="11.5703125" style="56" bestFit="1" customWidth="1"/>
    <col min="9" max="9" width="14.42578125" style="58" bestFit="1" customWidth="1"/>
    <col min="10" max="11" width="11.7109375" style="58" bestFit="1" customWidth="1"/>
    <col min="12" max="12" width="11.5703125" style="58" bestFit="1" customWidth="1"/>
    <col min="13" max="13" width="15.140625" style="59" customWidth="1"/>
    <col min="14" max="14" width="19.7109375" style="50" customWidth="1"/>
    <col min="15" max="16384" width="11.42578125" style="50"/>
  </cols>
  <sheetData>
    <row r="1" spans="1:14" s="57" customFormat="1" ht="57.75" customHeight="1" x14ac:dyDescent="0.25">
      <c r="A1" s="46" t="s">
        <v>6494</v>
      </c>
      <c r="B1" s="46" t="s">
        <v>6495</v>
      </c>
      <c r="C1" s="46" t="s">
        <v>6496</v>
      </c>
      <c r="D1" s="46" t="s">
        <v>6497</v>
      </c>
      <c r="E1" s="47" t="s">
        <v>6503</v>
      </c>
      <c r="F1" s="47" t="s">
        <v>6498</v>
      </c>
      <c r="G1" s="47" t="s">
        <v>6499</v>
      </c>
      <c r="H1" s="48" t="s">
        <v>6500</v>
      </c>
      <c r="I1" s="49" t="s">
        <v>6501</v>
      </c>
      <c r="J1" s="49" t="s">
        <v>6504</v>
      </c>
      <c r="K1" s="49" t="s">
        <v>6502</v>
      </c>
      <c r="L1" s="49" t="s">
        <v>6505</v>
      </c>
      <c r="M1" s="46" t="s">
        <v>6480</v>
      </c>
      <c r="N1" s="46" t="s">
        <v>6532</v>
      </c>
    </row>
    <row r="2" spans="1:14" ht="15.75" customHeight="1" x14ac:dyDescent="0.2">
      <c r="A2" s="50" t="s">
        <v>12</v>
      </c>
      <c r="B2" s="50" t="s">
        <v>13</v>
      </c>
      <c r="C2" s="50">
        <v>26</v>
      </c>
      <c r="D2" s="50" t="s">
        <v>14</v>
      </c>
      <c r="E2" s="55">
        <v>693.25</v>
      </c>
      <c r="F2" s="55">
        <v>1733876.2575000003</v>
      </c>
      <c r="G2" s="55">
        <v>1953377.8998502395</v>
      </c>
      <c r="H2" s="56">
        <v>-0.11237029064732829</v>
      </c>
      <c r="I2" s="58">
        <v>-219501.64235023921</v>
      </c>
      <c r="J2" s="58">
        <v>2501.0836747205199</v>
      </c>
      <c r="K2" s="58">
        <v>2817.7106380818454</v>
      </c>
      <c r="L2" s="58">
        <v>2499.23</v>
      </c>
      <c r="M2" s="51" t="s">
        <v>6525</v>
      </c>
      <c r="N2" s="54" t="s">
        <v>6527</v>
      </c>
    </row>
    <row r="3" spans="1:14" ht="15.75" customHeight="1" x14ac:dyDescent="0.2">
      <c r="A3" s="50" t="s">
        <v>15</v>
      </c>
      <c r="B3" s="50" t="s">
        <v>16</v>
      </c>
      <c r="C3" s="50">
        <v>27</v>
      </c>
      <c r="D3" s="50" t="s">
        <v>17</v>
      </c>
      <c r="E3" s="55">
        <v>550.54</v>
      </c>
      <c r="F3" s="55">
        <v>2454035.3730000001</v>
      </c>
      <c r="G3" s="55">
        <v>2075995.734561678</v>
      </c>
      <c r="H3" s="56">
        <v>0.18210039266681854</v>
      </c>
      <c r="I3" s="58">
        <v>378039.63843832212</v>
      </c>
      <c r="J3" s="58">
        <v>4457.5060358920337</v>
      </c>
      <c r="K3" s="58">
        <v>3770.8354244227089</v>
      </c>
      <c r="L3" s="58">
        <v>4590.2700000000004</v>
      </c>
      <c r="M3" s="51" t="s">
        <v>6525</v>
      </c>
      <c r="N3" s="54" t="s">
        <v>6530</v>
      </c>
    </row>
    <row r="4" spans="1:14" ht="15.75" customHeight="1" x14ac:dyDescent="0.2">
      <c r="A4" s="50" t="s">
        <v>18</v>
      </c>
      <c r="B4" s="50" t="s">
        <v>19</v>
      </c>
      <c r="C4" s="50">
        <v>28</v>
      </c>
      <c r="D4" s="50" t="s">
        <v>20</v>
      </c>
      <c r="E4" s="55">
        <v>218.56</v>
      </c>
      <c r="F4" s="55">
        <v>1359945.6680000001</v>
      </c>
      <c r="G4" s="55">
        <v>1207301.4779924345</v>
      </c>
      <c r="H4" s="56">
        <v>0.12643419459851102</v>
      </c>
      <c r="I4" s="58">
        <v>152644.19000756554</v>
      </c>
      <c r="J4" s="58">
        <v>6222.2989934114203</v>
      </c>
      <c r="K4" s="58">
        <v>5523.8903641674342</v>
      </c>
      <c r="L4" s="58">
        <v>6563.3</v>
      </c>
      <c r="M4" s="51" t="s">
        <v>6525</v>
      </c>
      <c r="N4" s="54" t="s">
        <v>6530</v>
      </c>
    </row>
    <row r="5" spans="1:14" ht="15.75" customHeight="1" x14ac:dyDescent="0.2">
      <c r="A5" s="50" t="s">
        <v>24</v>
      </c>
      <c r="B5" s="50" t="s">
        <v>25</v>
      </c>
      <c r="C5" s="50">
        <v>30</v>
      </c>
      <c r="D5" s="50" t="s">
        <v>26</v>
      </c>
      <c r="E5" s="55">
        <v>5030.4000000000005</v>
      </c>
      <c r="F5" s="55">
        <v>10955298.9705</v>
      </c>
      <c r="G5" s="55">
        <v>9875920.1564467475</v>
      </c>
      <c r="H5" s="56">
        <v>0.10929399964302688</v>
      </c>
      <c r="I5" s="58">
        <v>1079378.8140532523</v>
      </c>
      <c r="J5" s="58">
        <v>2177.8186566674617</v>
      </c>
      <c r="K5" s="58">
        <v>1963.2474865709976</v>
      </c>
      <c r="L5" s="58">
        <v>2174.42</v>
      </c>
      <c r="M5" s="51" t="s">
        <v>6524</v>
      </c>
      <c r="N5" s="54" t="s">
        <v>6522</v>
      </c>
    </row>
    <row r="6" spans="1:14" ht="15.75" customHeight="1" x14ac:dyDescent="0.2">
      <c r="A6" s="50" t="s">
        <v>27</v>
      </c>
      <c r="B6" s="50" t="s">
        <v>28</v>
      </c>
      <c r="C6" s="50">
        <v>31</v>
      </c>
      <c r="D6" s="50" t="s">
        <v>29</v>
      </c>
      <c r="E6" s="55">
        <v>1707.0800000000002</v>
      </c>
      <c r="F6" s="55">
        <v>5027390.5539999995</v>
      </c>
      <c r="G6" s="55">
        <v>4350823.9822515715</v>
      </c>
      <c r="H6" s="56">
        <v>0.15550308964655057</v>
      </c>
      <c r="I6" s="58">
        <v>676566.57174842805</v>
      </c>
      <c r="J6" s="58">
        <v>2945.0234048785055</v>
      </c>
      <c r="K6" s="58">
        <v>2548.6936653534522</v>
      </c>
      <c r="L6" s="58">
        <v>2919.33</v>
      </c>
      <c r="M6" s="51" t="s">
        <v>6524</v>
      </c>
      <c r="N6" s="54" t="s">
        <v>6522</v>
      </c>
    </row>
    <row r="7" spans="1:14" ht="15.75" customHeight="1" x14ac:dyDescent="0.2">
      <c r="A7" s="50" t="s">
        <v>30</v>
      </c>
      <c r="B7" s="50" t="s">
        <v>31</v>
      </c>
      <c r="C7" s="50">
        <v>32</v>
      </c>
      <c r="D7" s="50" t="s">
        <v>32</v>
      </c>
      <c r="E7" s="55">
        <v>428.54</v>
      </c>
      <c r="F7" s="55">
        <v>2388357.7334000003</v>
      </c>
      <c r="G7" s="55">
        <v>1771196.6254643104</v>
      </c>
      <c r="H7" s="56">
        <v>0.34844302380821457</v>
      </c>
      <c r="I7" s="58">
        <v>617161.10793568986</v>
      </c>
      <c r="J7" s="58">
        <v>5573.2434157838243</v>
      </c>
      <c r="K7" s="58">
        <v>4133.0952197328379</v>
      </c>
      <c r="L7" s="58">
        <v>5753.48</v>
      </c>
      <c r="M7" s="51" t="s">
        <v>6525</v>
      </c>
      <c r="N7" s="54" t="s">
        <v>6527</v>
      </c>
    </row>
    <row r="8" spans="1:14" ht="15.75" customHeight="1" x14ac:dyDescent="0.2">
      <c r="A8" s="50" t="s">
        <v>36</v>
      </c>
      <c r="B8" s="50" t="s">
        <v>37</v>
      </c>
      <c r="C8" s="50">
        <v>34</v>
      </c>
      <c r="D8" s="50" t="s">
        <v>38</v>
      </c>
      <c r="E8" s="55">
        <v>5887.4500000000007</v>
      </c>
      <c r="F8" s="55">
        <v>15143362.787299998</v>
      </c>
      <c r="G8" s="55">
        <v>15211946.597847773</v>
      </c>
      <c r="H8" s="56">
        <v>-4.5085492580863029E-3</v>
      </c>
      <c r="I8" s="58">
        <v>-68583.810547774658</v>
      </c>
      <c r="J8" s="58">
        <v>2572.1429120077446</v>
      </c>
      <c r="K8" s="58">
        <v>2583.7920658090975</v>
      </c>
      <c r="L8" s="58">
        <v>2568.7399999999998</v>
      </c>
      <c r="M8" s="51" t="s">
        <v>6521</v>
      </c>
      <c r="N8" s="54" t="s">
        <v>6522</v>
      </c>
    </row>
    <row r="9" spans="1:14" ht="15.75" customHeight="1" x14ac:dyDescent="0.2">
      <c r="A9" s="50" t="s">
        <v>39</v>
      </c>
      <c r="B9" s="50" t="s">
        <v>40</v>
      </c>
      <c r="C9" s="50">
        <v>35</v>
      </c>
      <c r="D9" s="50" t="s">
        <v>41</v>
      </c>
      <c r="E9" s="55">
        <v>1981.0700000000002</v>
      </c>
      <c r="F9" s="55">
        <v>6612955.8857000005</v>
      </c>
      <c r="G9" s="55">
        <v>6524593.1801152565</v>
      </c>
      <c r="H9" s="56">
        <v>1.3543021479721196E-2</v>
      </c>
      <c r="I9" s="58">
        <v>88362.705584743991</v>
      </c>
      <c r="J9" s="58">
        <v>3338.0728019201742</v>
      </c>
      <c r="K9" s="58">
        <v>3293.4692767621818</v>
      </c>
      <c r="L9" s="58">
        <v>3315.31</v>
      </c>
      <c r="M9" s="51" t="s">
        <v>6521</v>
      </c>
      <c r="N9" s="54" t="s">
        <v>6522</v>
      </c>
    </row>
    <row r="10" spans="1:14" ht="15.75" customHeight="1" x14ac:dyDescent="0.2">
      <c r="A10" s="50" t="s">
        <v>42</v>
      </c>
      <c r="B10" s="50" t="s">
        <v>43</v>
      </c>
      <c r="C10" s="50">
        <v>36</v>
      </c>
      <c r="D10" s="50" t="s">
        <v>44</v>
      </c>
      <c r="E10" s="55">
        <v>374.76</v>
      </c>
      <c r="F10" s="55">
        <v>2235685.2975000003</v>
      </c>
      <c r="G10" s="55">
        <v>1856851.0406474282</v>
      </c>
      <c r="H10" s="56">
        <v>0.20401973478738711</v>
      </c>
      <c r="I10" s="58">
        <v>378834.25685257209</v>
      </c>
      <c r="J10" s="58">
        <v>5965.645473102787</v>
      </c>
      <c r="K10" s="58">
        <v>4954.7738303112083</v>
      </c>
      <c r="L10" s="58">
        <v>6792.7</v>
      </c>
      <c r="M10" s="51" t="s">
        <v>6525</v>
      </c>
      <c r="N10" s="54" t="s">
        <v>6527</v>
      </c>
    </row>
    <row r="11" spans="1:14" ht="15.75" customHeight="1" x14ac:dyDescent="0.2">
      <c r="A11" s="50" t="s">
        <v>48</v>
      </c>
      <c r="B11" s="50" t="s">
        <v>49</v>
      </c>
      <c r="C11" s="50">
        <v>38</v>
      </c>
      <c r="D11" s="50" t="s">
        <v>50</v>
      </c>
      <c r="E11" s="55">
        <v>1718.85</v>
      </c>
      <c r="F11" s="55">
        <v>1510102.1146999998</v>
      </c>
      <c r="G11" s="55">
        <v>2016558.9930920477</v>
      </c>
      <c r="H11" s="56">
        <v>-0.25114905149166156</v>
      </c>
      <c r="I11" s="58">
        <v>-506456.87839204795</v>
      </c>
      <c r="J11" s="58">
        <v>878.55375087994878</v>
      </c>
      <c r="K11" s="58">
        <v>1173.2024278395718</v>
      </c>
      <c r="L11" s="58">
        <v>871.75</v>
      </c>
      <c r="M11" s="51" t="s">
        <v>6525</v>
      </c>
      <c r="N11" s="54" t="s">
        <v>6526</v>
      </c>
    </row>
    <row r="12" spans="1:14" ht="15.75" customHeight="1" x14ac:dyDescent="0.2">
      <c r="A12" s="50" t="s">
        <v>60</v>
      </c>
      <c r="B12" s="50" t="s">
        <v>61</v>
      </c>
      <c r="C12" s="50">
        <v>42</v>
      </c>
      <c r="D12" s="50" t="s">
        <v>62</v>
      </c>
      <c r="E12" s="55">
        <v>5041.2200000000012</v>
      </c>
      <c r="F12" s="55">
        <v>4394683.5349999992</v>
      </c>
      <c r="G12" s="55">
        <v>4568111.5675400672</v>
      </c>
      <c r="H12" s="56">
        <v>-3.7964929265827729E-2</v>
      </c>
      <c r="I12" s="58">
        <v>-173428.03254006803</v>
      </c>
      <c r="J12" s="58">
        <v>871.74999999999966</v>
      </c>
      <c r="K12" s="58">
        <v>906.15199644928532</v>
      </c>
      <c r="L12" s="58">
        <v>871.75</v>
      </c>
      <c r="M12" s="51" t="s">
        <v>6524</v>
      </c>
      <c r="N12" s="54" t="s">
        <v>6527</v>
      </c>
    </row>
    <row r="13" spans="1:14" ht="15.75" customHeight="1" x14ac:dyDescent="0.2">
      <c r="A13" s="50" t="s">
        <v>72</v>
      </c>
      <c r="B13" s="50" t="s">
        <v>73</v>
      </c>
      <c r="C13" s="50">
        <v>47</v>
      </c>
      <c r="D13" s="50" t="s">
        <v>74</v>
      </c>
      <c r="E13" s="55">
        <v>1253.53</v>
      </c>
      <c r="F13" s="55">
        <v>1038165.6023</v>
      </c>
      <c r="G13" s="55">
        <v>1155283.1579389537</v>
      </c>
      <c r="H13" s="56">
        <v>-0.101375627987076</v>
      </c>
      <c r="I13" s="58">
        <v>-117117.55563895369</v>
      </c>
      <c r="J13" s="58">
        <v>828.19366293586916</v>
      </c>
      <c r="K13" s="58">
        <v>921.62386056891637</v>
      </c>
      <c r="L13" s="58">
        <v>812.24</v>
      </c>
      <c r="M13" s="51" t="s">
        <v>6525</v>
      </c>
      <c r="N13" s="54" t="s">
        <v>6528</v>
      </c>
    </row>
    <row r="14" spans="1:14" ht="15.75" customHeight="1" x14ac:dyDescent="0.2">
      <c r="A14" s="50" t="s">
        <v>104</v>
      </c>
      <c r="B14" s="50" t="s">
        <v>105</v>
      </c>
      <c r="C14" s="50">
        <v>73</v>
      </c>
      <c r="D14" s="50" t="s">
        <v>106</v>
      </c>
      <c r="E14" s="55">
        <v>484.21</v>
      </c>
      <c r="F14" s="55">
        <v>393294.7304</v>
      </c>
      <c r="G14" s="55">
        <v>243509.26553130808</v>
      </c>
      <c r="H14" s="56">
        <v>0.61511197342687551</v>
      </c>
      <c r="I14" s="58">
        <v>149785.46486869192</v>
      </c>
      <c r="J14" s="58">
        <v>812.24</v>
      </c>
      <c r="K14" s="58">
        <v>502.90011674956753</v>
      </c>
      <c r="L14" s="58">
        <v>812.24</v>
      </c>
      <c r="M14" s="51" t="s">
        <v>6525</v>
      </c>
      <c r="N14" s="54" t="s">
        <v>6530</v>
      </c>
    </row>
    <row r="15" spans="1:14" ht="15.75" customHeight="1" x14ac:dyDescent="0.2">
      <c r="A15" s="50" t="s">
        <v>107</v>
      </c>
      <c r="B15" s="50" t="s">
        <v>108</v>
      </c>
      <c r="C15" s="50">
        <v>74</v>
      </c>
      <c r="D15" s="50" t="s">
        <v>109</v>
      </c>
      <c r="E15" s="55">
        <v>2611.5200000000004</v>
      </c>
      <c r="F15" s="55">
        <v>1324923.0504584296</v>
      </c>
      <c r="G15" s="55">
        <v>1953558.4687481979</v>
      </c>
      <c r="H15" s="56">
        <v>-0.3217899173975507</v>
      </c>
      <c r="I15" s="58">
        <v>-628635.41828976828</v>
      </c>
      <c r="J15" s="58">
        <v>507.33789151851391</v>
      </c>
      <c r="K15" s="58">
        <v>748.05418635438275</v>
      </c>
      <c r="L15" s="58">
        <v>503.17</v>
      </c>
      <c r="M15" s="51" t="s">
        <v>6524</v>
      </c>
      <c r="N15" s="54" t="s">
        <v>6522</v>
      </c>
    </row>
    <row r="16" spans="1:14" ht="15.75" customHeight="1" x14ac:dyDescent="0.2">
      <c r="A16" s="50" t="s">
        <v>110</v>
      </c>
      <c r="B16" s="50" t="s">
        <v>111</v>
      </c>
      <c r="C16" s="50">
        <v>78</v>
      </c>
      <c r="D16" s="50" t="s">
        <v>112</v>
      </c>
      <c r="E16" s="55">
        <v>14497.720000000001</v>
      </c>
      <c r="F16" s="55">
        <v>7277737.8760483656</v>
      </c>
      <c r="G16" s="55">
        <v>8915292.2175937928</v>
      </c>
      <c r="H16" s="56">
        <v>-0.18367926721614491</v>
      </c>
      <c r="I16" s="58">
        <v>-1637554.3415454272</v>
      </c>
      <c r="J16" s="58">
        <v>501.99189086617514</v>
      </c>
      <c r="K16" s="58">
        <v>614.94443385537807</v>
      </c>
      <c r="L16" s="58">
        <v>503.17</v>
      </c>
      <c r="M16" s="51" t="s">
        <v>6524</v>
      </c>
      <c r="N16" s="54" t="s">
        <v>6522</v>
      </c>
    </row>
    <row r="17" spans="1:14" ht="15.75" customHeight="1" x14ac:dyDescent="0.2">
      <c r="A17" s="50" t="s">
        <v>113</v>
      </c>
      <c r="B17" s="50" t="s">
        <v>114</v>
      </c>
      <c r="C17" s="50">
        <v>79</v>
      </c>
      <c r="D17" s="50" t="s">
        <v>115</v>
      </c>
      <c r="E17" s="55">
        <v>3425.0899999999997</v>
      </c>
      <c r="F17" s="55">
        <v>1349047.6257035816</v>
      </c>
      <c r="G17" s="55">
        <v>1944422.2269175481</v>
      </c>
      <c r="H17" s="56">
        <v>-0.3061961506980927</v>
      </c>
      <c r="I17" s="58">
        <v>-595374.6012139665</v>
      </c>
      <c r="J17" s="58">
        <v>393.87216852800412</v>
      </c>
      <c r="K17" s="58">
        <v>567.69960115429035</v>
      </c>
      <c r="L17" s="58">
        <v>388.59</v>
      </c>
      <c r="M17" s="51" t="s">
        <v>6521</v>
      </c>
      <c r="N17" s="54" t="s">
        <v>6522</v>
      </c>
    </row>
    <row r="18" spans="1:14" ht="15.75" customHeight="1" x14ac:dyDescent="0.2">
      <c r="A18" s="50" t="s">
        <v>116</v>
      </c>
      <c r="B18" s="50" t="s">
        <v>117</v>
      </c>
      <c r="C18" s="50">
        <v>83</v>
      </c>
      <c r="D18" s="50" t="s">
        <v>118</v>
      </c>
      <c r="E18" s="55">
        <v>87085.73000000001</v>
      </c>
      <c r="F18" s="55">
        <v>33744884.370216675</v>
      </c>
      <c r="G18" s="55">
        <v>36319609.739664696</v>
      </c>
      <c r="H18" s="56">
        <v>-7.0890777403815552E-2</v>
      </c>
      <c r="I18" s="58">
        <v>-2574725.3694480211</v>
      </c>
      <c r="J18" s="58">
        <v>387.49040020927276</v>
      </c>
      <c r="K18" s="58">
        <v>417.05581086206308</v>
      </c>
      <c r="L18" s="58">
        <v>388.59</v>
      </c>
      <c r="M18" s="51" t="s">
        <v>6521</v>
      </c>
      <c r="N18" s="54" t="s">
        <v>6522</v>
      </c>
    </row>
    <row r="19" spans="1:14" ht="15.75" customHeight="1" x14ac:dyDescent="0.2">
      <c r="A19" s="50" t="s">
        <v>143</v>
      </c>
      <c r="B19" s="50" t="s">
        <v>144</v>
      </c>
      <c r="C19" s="50">
        <v>197</v>
      </c>
      <c r="D19" s="50" t="s">
        <v>145</v>
      </c>
      <c r="E19" s="55">
        <v>8788.5000000000018</v>
      </c>
      <c r="F19" s="55">
        <v>2673461.6999999997</v>
      </c>
      <c r="G19" s="55">
        <v>2319169.8846713766</v>
      </c>
      <c r="H19" s="56">
        <v>0.15276665054609651</v>
      </c>
      <c r="I19" s="58">
        <v>354291.81532862317</v>
      </c>
      <c r="J19" s="58">
        <v>304.19999999999993</v>
      </c>
      <c r="K19" s="58">
        <v>263.88688452766411</v>
      </c>
      <c r="L19" s="58">
        <v>304.2</v>
      </c>
      <c r="M19" s="51" t="s">
        <v>6525</v>
      </c>
      <c r="N19" s="54" t="s">
        <v>6528</v>
      </c>
    </row>
    <row r="20" spans="1:14" ht="15.75" customHeight="1" x14ac:dyDescent="0.2">
      <c r="A20" s="50" t="s">
        <v>146</v>
      </c>
      <c r="B20" s="50" t="s">
        <v>147</v>
      </c>
      <c r="C20" s="50">
        <v>198</v>
      </c>
      <c r="D20" s="50" t="s">
        <v>148</v>
      </c>
      <c r="E20" s="55">
        <v>4846.04</v>
      </c>
      <c r="F20" s="55">
        <v>2001899.1240000001</v>
      </c>
      <c r="G20" s="55">
        <v>2003249.7802832627</v>
      </c>
      <c r="H20" s="56">
        <v>-6.7423258774634842E-4</v>
      </c>
      <c r="I20" s="58">
        <v>-1350.6562832626514</v>
      </c>
      <c r="J20" s="58">
        <v>413.1</v>
      </c>
      <c r="K20" s="58">
        <v>413.37871339965471</v>
      </c>
      <c r="L20" s="58">
        <v>413.1</v>
      </c>
      <c r="M20" s="51" t="s">
        <v>6525</v>
      </c>
      <c r="N20" s="54" t="s">
        <v>6526</v>
      </c>
    </row>
    <row r="21" spans="1:14" ht="15.75" customHeight="1" x14ac:dyDescent="0.2">
      <c r="A21" s="50" t="s">
        <v>149</v>
      </c>
      <c r="B21" s="50" t="s">
        <v>150</v>
      </c>
      <c r="C21" s="50">
        <v>199</v>
      </c>
      <c r="D21" s="50" t="s">
        <v>151</v>
      </c>
      <c r="E21" s="55">
        <v>2716.2500000000005</v>
      </c>
      <c r="F21" s="55">
        <v>1693500.3875000002</v>
      </c>
      <c r="G21" s="55">
        <v>1190328.6558033924</v>
      </c>
      <c r="H21" s="56">
        <v>0.42271664152872179</v>
      </c>
      <c r="I21" s="58">
        <v>503171.73169660778</v>
      </c>
      <c r="J21" s="58">
        <v>623.46999999999991</v>
      </c>
      <c r="K21" s="58">
        <v>438.2249998355793</v>
      </c>
      <c r="L21" s="58">
        <v>623.47</v>
      </c>
      <c r="M21" s="51" t="s">
        <v>6525</v>
      </c>
      <c r="N21" s="54" t="s">
        <v>6522</v>
      </c>
    </row>
    <row r="22" spans="1:14" ht="15.75" customHeight="1" x14ac:dyDescent="0.2">
      <c r="A22" s="50" t="s">
        <v>203</v>
      </c>
      <c r="B22" s="50" t="s">
        <v>204</v>
      </c>
      <c r="C22" s="50">
        <v>218</v>
      </c>
      <c r="D22" s="50" t="s">
        <v>205</v>
      </c>
      <c r="E22" s="55">
        <v>345.7</v>
      </c>
      <c r="F22" s="55">
        <v>285614.2095</v>
      </c>
      <c r="G22" s="55">
        <v>374209.49149296287</v>
      </c>
      <c r="H22" s="56">
        <v>-0.23675316636010268</v>
      </c>
      <c r="I22" s="58">
        <v>-88595.281992962875</v>
      </c>
      <c r="J22" s="58">
        <v>826.19094446051497</v>
      </c>
      <c r="K22" s="58">
        <v>1082.4688790655564</v>
      </c>
      <c r="L22" s="58">
        <v>810.65</v>
      </c>
      <c r="M22" s="51" t="s">
        <v>6525</v>
      </c>
      <c r="N22" s="54" t="s">
        <v>6528</v>
      </c>
    </row>
    <row r="23" spans="1:14" ht="15.75" customHeight="1" x14ac:dyDescent="0.2">
      <c r="A23" s="50" t="s">
        <v>215</v>
      </c>
      <c r="B23" s="50" t="s">
        <v>216</v>
      </c>
      <c r="C23" s="50">
        <v>222</v>
      </c>
      <c r="D23" s="50" t="s">
        <v>217</v>
      </c>
      <c r="E23" s="55">
        <v>232.8</v>
      </c>
      <c r="F23" s="55">
        <v>42185.688000000002</v>
      </c>
      <c r="G23" s="55">
        <v>48421.837455368979</v>
      </c>
      <c r="H23" s="56">
        <v>-0.12878795566394841</v>
      </c>
      <c r="I23" s="58">
        <v>-6236.1494553689772</v>
      </c>
      <c r="J23" s="58">
        <v>181.21</v>
      </c>
      <c r="K23" s="58">
        <v>207.99758357117258</v>
      </c>
      <c r="L23" s="58">
        <v>181.21</v>
      </c>
      <c r="M23" s="51" t="s">
        <v>6525</v>
      </c>
      <c r="N23" s="54" t="s">
        <v>6530</v>
      </c>
    </row>
    <row r="24" spans="1:14" ht="15.75" customHeight="1" x14ac:dyDescent="0.2">
      <c r="A24" s="50" t="s">
        <v>248</v>
      </c>
      <c r="B24" s="50" t="s">
        <v>249</v>
      </c>
      <c r="C24" s="50">
        <v>233</v>
      </c>
      <c r="D24" s="50" t="s">
        <v>250</v>
      </c>
      <c r="E24" s="55">
        <v>1299.5</v>
      </c>
      <c r="F24" s="55">
        <v>1183224.6941000002</v>
      </c>
      <c r="G24" s="55">
        <v>1428077.349968228</v>
      </c>
      <c r="H24" s="56">
        <v>-0.17145615808112591</v>
      </c>
      <c r="I24" s="58">
        <v>-244852.65586822783</v>
      </c>
      <c r="J24" s="58">
        <v>910.52304278568693</v>
      </c>
      <c r="K24" s="58">
        <v>1098.9437090944425</v>
      </c>
      <c r="L24" s="58">
        <v>906.53</v>
      </c>
      <c r="M24" s="51" t="s">
        <v>6525</v>
      </c>
      <c r="N24" s="54" t="s">
        <v>6522</v>
      </c>
    </row>
    <row r="25" spans="1:14" ht="15.75" customHeight="1" x14ac:dyDescent="0.2">
      <c r="A25" s="50" t="s">
        <v>251</v>
      </c>
      <c r="B25" s="50" t="s">
        <v>252</v>
      </c>
      <c r="C25" s="50">
        <v>234</v>
      </c>
      <c r="D25" s="50" t="s">
        <v>253</v>
      </c>
      <c r="E25" s="55">
        <v>507.57</v>
      </c>
      <c r="F25" s="55">
        <v>769454.55689999997</v>
      </c>
      <c r="G25" s="55">
        <v>1029921.5101812807</v>
      </c>
      <c r="H25" s="56">
        <v>-0.25289980906936771</v>
      </c>
      <c r="I25" s="58">
        <v>-260466.9532812807</v>
      </c>
      <c r="J25" s="58">
        <v>1515.95751699273</v>
      </c>
      <c r="K25" s="58">
        <v>2029.1221115930427</v>
      </c>
      <c r="L25" s="58">
        <v>1591.49</v>
      </c>
      <c r="M25" s="51" t="s">
        <v>6525</v>
      </c>
      <c r="N25" s="54" t="s">
        <v>6530</v>
      </c>
    </row>
    <row r="26" spans="1:14" ht="15.75" customHeight="1" x14ac:dyDescent="0.2">
      <c r="A26" s="50" t="s">
        <v>260</v>
      </c>
      <c r="B26" s="50" t="s">
        <v>261</v>
      </c>
      <c r="C26" s="50">
        <v>237</v>
      </c>
      <c r="D26" s="50" t="s">
        <v>262</v>
      </c>
      <c r="E26" s="55">
        <v>3292.81</v>
      </c>
      <c r="F26" s="55">
        <v>1475936.2263</v>
      </c>
      <c r="G26" s="55">
        <v>1205739.7946580725</v>
      </c>
      <c r="H26" s="56">
        <v>0.22409182548258721</v>
      </c>
      <c r="I26" s="58">
        <v>270196.43164192745</v>
      </c>
      <c r="J26" s="58">
        <v>448.23</v>
      </c>
      <c r="K26" s="58">
        <v>366.1735097555196</v>
      </c>
      <c r="L26" s="58">
        <v>448.23</v>
      </c>
      <c r="M26" s="51" t="s">
        <v>6525</v>
      </c>
      <c r="N26" s="54" t="s">
        <v>6522</v>
      </c>
    </row>
    <row r="27" spans="1:14" ht="15.75" customHeight="1" x14ac:dyDescent="0.2">
      <c r="A27" s="50" t="s">
        <v>524</v>
      </c>
      <c r="B27" s="50" t="s">
        <v>525</v>
      </c>
      <c r="C27" s="50">
        <v>334</v>
      </c>
      <c r="D27" s="50" t="s">
        <v>526</v>
      </c>
      <c r="E27" s="55">
        <v>405.3</v>
      </c>
      <c r="F27" s="55">
        <v>228042.04500000001</v>
      </c>
      <c r="G27" s="55">
        <v>248708.82331282395</v>
      </c>
      <c r="H27" s="56">
        <v>-8.3096281175474962E-2</v>
      </c>
      <c r="I27" s="58">
        <v>-20666.778312823939</v>
      </c>
      <c r="J27" s="58">
        <v>562.65</v>
      </c>
      <c r="K27" s="58">
        <v>613.64131091246963</v>
      </c>
      <c r="L27" s="58">
        <v>562.65</v>
      </c>
      <c r="M27" s="51" t="s">
        <v>6525</v>
      </c>
      <c r="N27" s="54" t="s">
        <v>6526</v>
      </c>
    </row>
    <row r="28" spans="1:14" ht="15.75" customHeight="1" x14ac:dyDescent="0.2">
      <c r="A28" s="50" t="s">
        <v>302</v>
      </c>
      <c r="B28" s="50" t="s">
        <v>303</v>
      </c>
      <c r="C28" s="50">
        <v>251</v>
      </c>
      <c r="D28" s="50" t="s">
        <v>304</v>
      </c>
      <c r="E28" s="55">
        <v>476.58</v>
      </c>
      <c r="F28" s="55">
        <v>520010.15100000001</v>
      </c>
      <c r="G28" s="55">
        <v>613684.28601868835</v>
      </c>
      <c r="H28" s="56">
        <v>-0.15264222524973647</v>
      </c>
      <c r="I28" s="58">
        <v>-93674.135018688336</v>
      </c>
      <c r="J28" s="58">
        <v>1091.1287737630619</v>
      </c>
      <c r="K28" s="58">
        <v>1287.6836753927744</v>
      </c>
      <c r="L28" s="58">
        <v>1089.56</v>
      </c>
      <c r="M28" s="51" t="s">
        <v>6525</v>
      </c>
      <c r="N28" s="54" t="s">
        <v>6526</v>
      </c>
    </row>
    <row r="29" spans="1:14" ht="15.75" customHeight="1" x14ac:dyDescent="0.2">
      <c r="A29" s="50" t="s">
        <v>527</v>
      </c>
      <c r="B29" s="50" t="s">
        <v>528</v>
      </c>
      <c r="C29" s="50">
        <v>335</v>
      </c>
      <c r="D29" s="50" t="s">
        <v>529</v>
      </c>
      <c r="E29" s="55">
        <v>1020.2399999999999</v>
      </c>
      <c r="F29" s="55">
        <v>582495.8256000001</v>
      </c>
      <c r="G29" s="55">
        <v>605488.31885042693</v>
      </c>
      <c r="H29" s="56">
        <v>-3.797347122084882E-2</v>
      </c>
      <c r="I29" s="58">
        <v>-22992.493250426836</v>
      </c>
      <c r="J29" s="58">
        <v>570.94000000000017</v>
      </c>
      <c r="K29" s="58">
        <v>593.47635737711425</v>
      </c>
      <c r="L29" s="58">
        <v>570.94000000000005</v>
      </c>
      <c r="M29" s="51" t="s">
        <v>6525</v>
      </c>
      <c r="N29" s="54" t="s">
        <v>6529</v>
      </c>
    </row>
    <row r="30" spans="1:14" ht="15.75" customHeight="1" x14ac:dyDescent="0.2">
      <c r="A30" s="50" t="s">
        <v>314</v>
      </c>
      <c r="B30" s="50" t="s">
        <v>315</v>
      </c>
      <c r="C30" s="50">
        <v>255</v>
      </c>
      <c r="D30" s="50" t="s">
        <v>316</v>
      </c>
      <c r="E30" s="55">
        <v>471.89000000000004</v>
      </c>
      <c r="F30" s="55">
        <v>277089.30660000001</v>
      </c>
      <c r="G30" s="55">
        <v>350044.80187283165</v>
      </c>
      <c r="H30" s="56">
        <v>-0.20841759364087276</v>
      </c>
      <c r="I30" s="58">
        <v>-72955.495272831642</v>
      </c>
      <c r="J30" s="58">
        <v>587.19046091250073</v>
      </c>
      <c r="K30" s="58">
        <v>741.79321848912161</v>
      </c>
      <c r="L30" s="58">
        <v>623.25</v>
      </c>
      <c r="M30" s="51" t="s">
        <v>6525</v>
      </c>
      <c r="N30" s="54" t="s">
        <v>6522</v>
      </c>
    </row>
    <row r="31" spans="1:14" ht="15.75" customHeight="1" x14ac:dyDescent="0.2">
      <c r="A31" s="50" t="s">
        <v>326</v>
      </c>
      <c r="B31" s="50" t="s">
        <v>327</v>
      </c>
      <c r="C31" s="50">
        <v>259</v>
      </c>
      <c r="D31" s="50" t="s">
        <v>328</v>
      </c>
      <c r="E31" s="55">
        <v>157.28</v>
      </c>
      <c r="F31" s="55">
        <v>31951.432000000001</v>
      </c>
      <c r="G31" s="55">
        <v>33175.061482651923</v>
      </c>
      <c r="H31" s="56">
        <v>-3.6884015521472024E-2</v>
      </c>
      <c r="I31" s="58">
        <v>-1223.6294826519224</v>
      </c>
      <c r="J31" s="58">
        <v>203.15</v>
      </c>
      <c r="K31" s="58">
        <v>210.92994330272077</v>
      </c>
      <c r="L31" s="58">
        <v>203.15</v>
      </c>
      <c r="M31" s="51" t="s">
        <v>6525</v>
      </c>
      <c r="N31" s="54" t="s">
        <v>6530</v>
      </c>
    </row>
    <row r="32" spans="1:14" ht="15.75" customHeight="1" x14ac:dyDescent="0.2">
      <c r="A32" s="50" t="s">
        <v>341</v>
      </c>
      <c r="B32" s="50" t="s">
        <v>342</v>
      </c>
      <c r="C32" s="50">
        <v>264</v>
      </c>
      <c r="D32" s="50" t="s">
        <v>343</v>
      </c>
      <c r="E32" s="55">
        <v>473.78000000000003</v>
      </c>
      <c r="F32" s="55">
        <v>118399.44680000002</v>
      </c>
      <c r="G32" s="55">
        <v>236173.16556252929</v>
      </c>
      <c r="H32" s="56">
        <v>-0.49867527702399983</v>
      </c>
      <c r="I32" s="58">
        <v>-117773.71876252927</v>
      </c>
      <c r="J32" s="58">
        <v>249.90385157668118</v>
      </c>
      <c r="K32" s="58">
        <v>498.48698881871178</v>
      </c>
      <c r="L32" s="58">
        <v>229.96</v>
      </c>
      <c r="M32" s="51" t="s">
        <v>6523</v>
      </c>
      <c r="N32" s="54" t="s">
        <v>6530</v>
      </c>
    </row>
    <row r="33" spans="1:14" ht="15.75" customHeight="1" x14ac:dyDescent="0.2">
      <c r="A33" s="50" t="s">
        <v>353</v>
      </c>
      <c r="B33" s="50" t="s">
        <v>354</v>
      </c>
      <c r="C33" s="50">
        <v>268</v>
      </c>
      <c r="D33" s="50" t="s">
        <v>355</v>
      </c>
      <c r="E33" s="55">
        <v>1734.13</v>
      </c>
      <c r="F33" s="55">
        <v>700605.86129999999</v>
      </c>
      <c r="G33" s="55">
        <v>686203.21680207446</v>
      </c>
      <c r="H33" s="56">
        <v>2.09888909659246E-2</v>
      </c>
      <c r="I33" s="58">
        <v>14402.644497925532</v>
      </c>
      <c r="J33" s="58">
        <v>404.01</v>
      </c>
      <c r="K33" s="58">
        <v>395.70459931035992</v>
      </c>
      <c r="L33" s="58">
        <v>404.01</v>
      </c>
      <c r="M33" s="51" t="s">
        <v>6525</v>
      </c>
      <c r="N33" s="54" t="s">
        <v>6527</v>
      </c>
    </row>
    <row r="34" spans="1:14" ht="15.75" customHeight="1" x14ac:dyDescent="0.2">
      <c r="A34" s="50" t="s">
        <v>365</v>
      </c>
      <c r="B34" s="50" t="s">
        <v>366</v>
      </c>
      <c r="C34" s="50">
        <v>272</v>
      </c>
      <c r="D34" s="50" t="s">
        <v>367</v>
      </c>
      <c r="E34" s="55">
        <v>4809.0099999999993</v>
      </c>
      <c r="F34" s="55">
        <v>5226839.3443999998</v>
      </c>
      <c r="G34" s="55">
        <v>4693792.539903583</v>
      </c>
      <c r="H34" s="56">
        <v>0.11356420207429241</v>
      </c>
      <c r="I34" s="58">
        <v>533046.80449641682</v>
      </c>
      <c r="J34" s="58">
        <v>1086.8846902792884</v>
      </c>
      <c r="K34" s="58">
        <v>976.04133489087849</v>
      </c>
      <c r="L34" s="58">
        <v>1082.7</v>
      </c>
      <c r="M34" s="51" t="s">
        <v>6524</v>
      </c>
      <c r="N34" s="54" t="s">
        <v>6530</v>
      </c>
    </row>
    <row r="35" spans="1:14" ht="15.75" customHeight="1" x14ac:dyDescent="0.2">
      <c r="A35" s="50" t="s">
        <v>368</v>
      </c>
      <c r="B35" s="50" t="s">
        <v>369</v>
      </c>
      <c r="C35" s="50">
        <v>273</v>
      </c>
      <c r="D35" s="50" t="s">
        <v>370</v>
      </c>
      <c r="E35" s="55">
        <v>1910.7</v>
      </c>
      <c r="F35" s="55">
        <v>3531457.4927999997</v>
      </c>
      <c r="G35" s="55">
        <v>3579096.1976187965</v>
      </c>
      <c r="H35" s="56">
        <v>-1.3310261079456653E-2</v>
      </c>
      <c r="I35" s="58">
        <v>-47638.704818796832</v>
      </c>
      <c r="J35" s="58">
        <v>1848.2532542000313</v>
      </c>
      <c r="K35" s="58">
        <v>1873.1858468722439</v>
      </c>
      <c r="L35" s="58">
        <v>1921.76</v>
      </c>
      <c r="M35" s="51" t="s">
        <v>6525</v>
      </c>
      <c r="N35" s="54" t="s">
        <v>6530</v>
      </c>
    </row>
    <row r="36" spans="1:14" ht="15.75" customHeight="1" x14ac:dyDescent="0.2">
      <c r="A36" s="50" t="s">
        <v>371</v>
      </c>
      <c r="B36" s="50" t="s">
        <v>372</v>
      </c>
      <c r="C36" s="50">
        <v>274</v>
      </c>
      <c r="D36" s="50" t="s">
        <v>373</v>
      </c>
      <c r="E36" s="55">
        <v>933.52</v>
      </c>
      <c r="F36" s="55">
        <v>2538237.2903</v>
      </c>
      <c r="G36" s="55">
        <v>2755532.5561936484</v>
      </c>
      <c r="H36" s="56">
        <v>-7.8857811135357836E-2</v>
      </c>
      <c r="I36" s="58">
        <v>-217295.26589364838</v>
      </c>
      <c r="J36" s="58">
        <v>2718.9961546619247</v>
      </c>
      <c r="K36" s="58">
        <v>2951.7659570160772</v>
      </c>
      <c r="L36" s="58">
        <v>2651.31</v>
      </c>
      <c r="M36" s="51" t="s">
        <v>6525</v>
      </c>
      <c r="N36" s="54" t="s">
        <v>6530</v>
      </c>
    </row>
    <row r="37" spans="1:14" ht="15.75" customHeight="1" x14ac:dyDescent="0.2">
      <c r="A37" s="50" t="s">
        <v>533</v>
      </c>
      <c r="B37" s="50" t="s">
        <v>534</v>
      </c>
      <c r="C37" s="50">
        <v>337</v>
      </c>
      <c r="D37" s="50" t="s">
        <v>535</v>
      </c>
      <c r="E37" s="55">
        <v>5117.13</v>
      </c>
      <c r="F37" s="55">
        <v>1510883.8037999999</v>
      </c>
      <c r="G37" s="55">
        <v>2489816.0877770563</v>
      </c>
      <c r="H37" s="56">
        <v>-0.39317453557425652</v>
      </c>
      <c r="I37" s="58">
        <v>-978932.28397705639</v>
      </c>
      <c r="J37" s="58">
        <v>295.26</v>
      </c>
      <c r="K37" s="58">
        <v>486.56494710454029</v>
      </c>
      <c r="L37" s="58">
        <v>295.26</v>
      </c>
      <c r="M37" s="51" t="s">
        <v>6524</v>
      </c>
      <c r="N37" s="54" t="s">
        <v>6522</v>
      </c>
    </row>
    <row r="38" spans="1:14" ht="15.75" customHeight="1" x14ac:dyDescent="0.2">
      <c r="A38" s="50" t="s">
        <v>377</v>
      </c>
      <c r="B38" s="50" t="s">
        <v>378</v>
      </c>
      <c r="C38" s="50">
        <v>276</v>
      </c>
      <c r="D38" s="50" t="s">
        <v>379</v>
      </c>
      <c r="E38" s="55">
        <v>1505.28</v>
      </c>
      <c r="F38" s="55">
        <v>929727.97679999995</v>
      </c>
      <c r="G38" s="55">
        <v>1005512.0456720319</v>
      </c>
      <c r="H38" s="56">
        <v>-7.5368633521821105E-2</v>
      </c>
      <c r="I38" s="58">
        <v>-75784.068872031989</v>
      </c>
      <c r="J38" s="58">
        <v>617.64454241071428</v>
      </c>
      <c r="K38" s="58">
        <v>667.99003884462161</v>
      </c>
      <c r="L38" s="58">
        <v>617.55999999999995</v>
      </c>
      <c r="M38" s="51" t="s">
        <v>6525</v>
      </c>
      <c r="N38" s="54" t="s">
        <v>6526</v>
      </c>
    </row>
    <row r="39" spans="1:14" ht="15.75" customHeight="1" x14ac:dyDescent="0.2">
      <c r="A39" s="50" t="s">
        <v>386</v>
      </c>
      <c r="B39" s="50" t="s">
        <v>387</v>
      </c>
      <c r="C39" s="50">
        <v>280</v>
      </c>
      <c r="D39" s="50" t="s">
        <v>388</v>
      </c>
      <c r="E39" s="55">
        <v>1420.88</v>
      </c>
      <c r="F39" s="55">
        <v>361343.99280000001</v>
      </c>
      <c r="G39" s="55">
        <v>504416.98178465414</v>
      </c>
      <c r="H39" s="56">
        <v>-0.28364030980569743</v>
      </c>
      <c r="I39" s="58">
        <v>-143072.98898465413</v>
      </c>
      <c r="J39" s="58">
        <v>254.30999999999997</v>
      </c>
      <c r="K39" s="58">
        <v>355.00322461056112</v>
      </c>
      <c r="L39" s="58">
        <v>254.31</v>
      </c>
      <c r="M39" s="51" t="s">
        <v>6525</v>
      </c>
      <c r="N39" s="54" t="s">
        <v>6527</v>
      </c>
    </row>
    <row r="40" spans="1:14" ht="15.75" customHeight="1" x14ac:dyDescent="0.2">
      <c r="A40" s="50" t="s">
        <v>410</v>
      </c>
      <c r="B40" s="50" t="s">
        <v>411</v>
      </c>
      <c r="C40" s="50">
        <v>290</v>
      </c>
      <c r="D40" s="50" t="s">
        <v>412</v>
      </c>
      <c r="E40" s="55">
        <v>364.11</v>
      </c>
      <c r="F40" s="55">
        <v>277553.86329999991</v>
      </c>
      <c r="G40" s="55">
        <v>477167.63302100118</v>
      </c>
      <c r="H40" s="56">
        <v>-0.41833048997314504</v>
      </c>
      <c r="I40" s="58">
        <v>-199613.76972100127</v>
      </c>
      <c r="J40" s="58">
        <v>762.28025404410732</v>
      </c>
      <c r="K40" s="58">
        <v>1310.5040592705534</v>
      </c>
      <c r="L40" s="58">
        <v>757.81</v>
      </c>
      <c r="M40" s="51" t="s">
        <v>6525</v>
      </c>
      <c r="N40" s="54" t="s">
        <v>6530</v>
      </c>
    </row>
    <row r="41" spans="1:14" ht="15.75" customHeight="1" x14ac:dyDescent="0.2">
      <c r="A41" s="50" t="s">
        <v>422</v>
      </c>
      <c r="B41" s="50" t="s">
        <v>423</v>
      </c>
      <c r="C41" s="50">
        <v>294</v>
      </c>
      <c r="D41" s="50" t="s">
        <v>424</v>
      </c>
      <c r="E41" s="55">
        <v>691.11999999999989</v>
      </c>
      <c r="F41" s="55">
        <v>242431.07359999995</v>
      </c>
      <c r="G41" s="55">
        <v>270887.21164189972</v>
      </c>
      <c r="H41" s="56">
        <v>-0.10504791964678439</v>
      </c>
      <c r="I41" s="58">
        <v>-28456.138041899772</v>
      </c>
      <c r="J41" s="58">
        <v>350.78</v>
      </c>
      <c r="K41" s="58">
        <v>391.95394669796815</v>
      </c>
      <c r="L41" s="58">
        <v>350.78</v>
      </c>
      <c r="M41" s="51" t="s">
        <v>6525</v>
      </c>
      <c r="N41" s="54" t="s">
        <v>6529</v>
      </c>
    </row>
    <row r="42" spans="1:14" ht="15.75" customHeight="1" x14ac:dyDescent="0.2">
      <c r="A42" s="50" t="s">
        <v>473</v>
      </c>
      <c r="B42" s="50" t="s">
        <v>474</v>
      </c>
      <c r="C42" s="50">
        <v>314</v>
      </c>
      <c r="D42" s="50" t="s">
        <v>475</v>
      </c>
      <c r="E42" s="55">
        <v>1043.2</v>
      </c>
      <c r="F42" s="55">
        <v>1567105.5231999997</v>
      </c>
      <c r="G42" s="55">
        <v>1715425.8452661617</v>
      </c>
      <c r="H42" s="56">
        <v>-8.6462683581142508E-2</v>
      </c>
      <c r="I42" s="58">
        <v>-148320.32206616201</v>
      </c>
      <c r="J42" s="58">
        <v>1502.2100490797543</v>
      </c>
      <c r="K42" s="58">
        <v>1644.38827191925</v>
      </c>
      <c r="L42" s="58">
        <v>1487.29</v>
      </c>
      <c r="M42" s="51" t="s">
        <v>6525</v>
      </c>
      <c r="N42" s="54" t="s">
        <v>6526</v>
      </c>
    </row>
    <row r="43" spans="1:14" ht="15.75" customHeight="1" x14ac:dyDescent="0.2">
      <c r="A43" s="50" t="s">
        <v>476</v>
      </c>
      <c r="B43" s="50" t="s">
        <v>477</v>
      </c>
      <c r="C43" s="50">
        <v>315</v>
      </c>
      <c r="D43" s="50" t="s">
        <v>478</v>
      </c>
      <c r="E43" s="55">
        <v>867.82999999999993</v>
      </c>
      <c r="F43" s="55">
        <v>1968934.2567999999</v>
      </c>
      <c r="G43" s="55">
        <v>1934380.6521859698</v>
      </c>
      <c r="H43" s="56">
        <v>1.7862877492587748E-2</v>
      </c>
      <c r="I43" s="58">
        <v>34553.604614030104</v>
      </c>
      <c r="J43" s="58">
        <v>2268.8017892905291</v>
      </c>
      <c r="K43" s="58">
        <v>2228.9856909601763</v>
      </c>
      <c r="L43" s="58">
        <v>2300.46</v>
      </c>
      <c r="M43" s="51" t="s">
        <v>6525</v>
      </c>
      <c r="N43" s="54" t="s">
        <v>6526</v>
      </c>
    </row>
    <row r="44" spans="1:14" ht="15.75" customHeight="1" x14ac:dyDescent="0.2">
      <c r="A44" s="50" t="s">
        <v>479</v>
      </c>
      <c r="B44" s="50" t="s">
        <v>480</v>
      </c>
      <c r="C44" s="50">
        <v>316</v>
      </c>
      <c r="D44" s="50" t="s">
        <v>481</v>
      </c>
      <c r="E44" s="55">
        <v>665.02</v>
      </c>
      <c r="F44" s="55">
        <v>2142347.6074999999</v>
      </c>
      <c r="G44" s="55">
        <v>4492670.6262640329</v>
      </c>
      <c r="H44" s="56">
        <v>-0.52314607819769987</v>
      </c>
      <c r="I44" s="58">
        <v>-2350323.018764033</v>
      </c>
      <c r="J44" s="58">
        <v>3221.4784630537429</v>
      </c>
      <c r="K44" s="58">
        <v>6755.69249987073</v>
      </c>
      <c r="L44" s="58">
        <v>3211.49</v>
      </c>
      <c r="M44" s="51" t="s">
        <v>6525</v>
      </c>
      <c r="N44" s="54" t="s">
        <v>6530</v>
      </c>
    </row>
    <row r="45" spans="1:14" ht="15.75" customHeight="1" x14ac:dyDescent="0.2">
      <c r="A45" s="50" t="s">
        <v>485</v>
      </c>
      <c r="B45" s="50" t="s">
        <v>486</v>
      </c>
      <c r="C45" s="50">
        <v>318</v>
      </c>
      <c r="D45" s="50" t="s">
        <v>487</v>
      </c>
      <c r="E45" s="55">
        <v>428.48</v>
      </c>
      <c r="F45" s="55">
        <v>134375.6128</v>
      </c>
      <c r="G45" s="55">
        <v>289769.56109798682</v>
      </c>
      <c r="H45" s="56">
        <v>-0.53626732811124933</v>
      </c>
      <c r="I45" s="58">
        <v>-155393.94829798682</v>
      </c>
      <c r="J45" s="58">
        <v>313.61</v>
      </c>
      <c r="K45" s="58">
        <v>676.27324752144045</v>
      </c>
      <c r="L45" s="58">
        <v>313.61</v>
      </c>
      <c r="M45" s="51" t="s">
        <v>6525</v>
      </c>
      <c r="N45" s="54" t="s">
        <v>6530</v>
      </c>
    </row>
    <row r="46" spans="1:14" ht="15.75" customHeight="1" x14ac:dyDescent="0.2">
      <c r="A46" s="50" t="s">
        <v>503</v>
      </c>
      <c r="B46" s="50" t="s">
        <v>504</v>
      </c>
      <c r="C46" s="50">
        <v>324</v>
      </c>
      <c r="D46" s="50" t="s">
        <v>505</v>
      </c>
      <c r="E46" s="55">
        <v>1445.23</v>
      </c>
      <c r="F46" s="55">
        <v>1502871.2413999997</v>
      </c>
      <c r="G46" s="55">
        <v>821691.91316014458</v>
      </c>
      <c r="H46" s="56">
        <v>0.82899602312028087</v>
      </c>
      <c r="I46" s="58">
        <v>681179.32823985512</v>
      </c>
      <c r="J46" s="58">
        <v>1039.8837841727611</v>
      </c>
      <c r="K46" s="58">
        <v>568.55442604993289</v>
      </c>
      <c r="L46" s="58">
        <v>976.26</v>
      </c>
      <c r="M46" s="51" t="s">
        <v>6525</v>
      </c>
      <c r="N46" s="54" t="s">
        <v>6530</v>
      </c>
    </row>
    <row r="47" spans="1:14" ht="15.75" customHeight="1" x14ac:dyDescent="0.2">
      <c r="A47" s="50" t="s">
        <v>509</v>
      </c>
      <c r="B47" s="50" t="s">
        <v>510</v>
      </c>
      <c r="C47" s="50">
        <v>329</v>
      </c>
      <c r="D47" s="50" t="s">
        <v>511</v>
      </c>
      <c r="E47" s="55">
        <v>2835.47</v>
      </c>
      <c r="F47" s="55">
        <v>5028138.2807</v>
      </c>
      <c r="G47" s="55">
        <v>6045163.4633519473</v>
      </c>
      <c r="H47" s="56">
        <v>-0.16823782993090863</v>
      </c>
      <c r="I47" s="58">
        <v>-1017025.1826519473</v>
      </c>
      <c r="J47" s="58">
        <v>1773.2997636018015</v>
      </c>
      <c r="K47" s="58">
        <v>2131.9793414678861</v>
      </c>
      <c r="L47" s="58">
        <v>1726.69</v>
      </c>
      <c r="M47" s="51" t="s">
        <v>6525</v>
      </c>
      <c r="N47" s="54" t="s">
        <v>6526</v>
      </c>
    </row>
    <row r="48" spans="1:14" ht="15.75" customHeight="1" x14ac:dyDescent="0.2">
      <c r="A48" s="50" t="s">
        <v>539</v>
      </c>
      <c r="B48" s="50" t="s">
        <v>540</v>
      </c>
      <c r="C48" s="50">
        <v>339</v>
      </c>
      <c r="D48" s="50" t="s">
        <v>541</v>
      </c>
      <c r="E48" s="55">
        <v>440.45</v>
      </c>
      <c r="F48" s="55">
        <v>122418.673</v>
      </c>
      <c r="G48" s="55">
        <v>152230.15409282863</v>
      </c>
      <c r="H48" s="56">
        <v>-0.19583164236074968</v>
      </c>
      <c r="I48" s="58">
        <v>-29811.481092828632</v>
      </c>
      <c r="J48" s="58">
        <v>277.94</v>
      </c>
      <c r="K48" s="58">
        <v>345.62414370037152</v>
      </c>
      <c r="L48" s="58">
        <v>277.94</v>
      </c>
      <c r="M48" s="51" t="s">
        <v>6525</v>
      </c>
      <c r="N48" s="54" t="s">
        <v>6529</v>
      </c>
    </row>
    <row r="49" spans="1:14" ht="15.75" customHeight="1" x14ac:dyDescent="0.2">
      <c r="A49" s="50" t="s">
        <v>512</v>
      </c>
      <c r="B49" s="50" t="s">
        <v>513</v>
      </c>
      <c r="C49" s="50">
        <v>330</v>
      </c>
      <c r="D49" s="50" t="s">
        <v>514</v>
      </c>
      <c r="E49" s="55">
        <v>430.26</v>
      </c>
      <c r="F49" s="55">
        <v>487454.08390000003</v>
      </c>
      <c r="G49" s="55">
        <v>1047597.0170005651</v>
      </c>
      <c r="H49" s="56">
        <v>-0.53469313487006898</v>
      </c>
      <c r="I49" s="58">
        <v>-560142.9331005651</v>
      </c>
      <c r="J49" s="58">
        <v>1132.9291216938595</v>
      </c>
      <c r="K49" s="58">
        <v>2434.7999279518549</v>
      </c>
      <c r="L49" s="58">
        <v>1177.18</v>
      </c>
      <c r="M49" s="51" t="s">
        <v>6525</v>
      </c>
      <c r="N49" s="54" t="s">
        <v>6530</v>
      </c>
    </row>
    <row r="50" spans="1:14" ht="15.75" customHeight="1" x14ac:dyDescent="0.2">
      <c r="A50" s="50" t="s">
        <v>554</v>
      </c>
      <c r="B50" s="50" t="s">
        <v>555</v>
      </c>
      <c r="C50" s="50">
        <v>410</v>
      </c>
      <c r="D50" s="50" t="s">
        <v>556</v>
      </c>
      <c r="E50" s="55">
        <v>14281.6</v>
      </c>
      <c r="F50" s="55">
        <v>15900747.6544</v>
      </c>
      <c r="G50" s="55">
        <v>17373231.445583608</v>
      </c>
      <c r="H50" s="56">
        <v>-8.4755895631490219E-2</v>
      </c>
      <c r="I50" s="58">
        <v>-1472483.7911836077</v>
      </c>
      <c r="J50" s="58">
        <v>1113.3729872283218</v>
      </c>
      <c r="K50" s="58">
        <v>1216.4765464362263</v>
      </c>
      <c r="L50" s="58">
        <v>1110.29</v>
      </c>
      <c r="M50" s="51" t="s">
        <v>6523</v>
      </c>
      <c r="N50" s="54" t="s">
        <v>6522</v>
      </c>
    </row>
    <row r="51" spans="1:14" ht="15.75" customHeight="1" x14ac:dyDescent="0.2">
      <c r="A51" s="50" t="s">
        <v>560</v>
      </c>
      <c r="B51" s="50" t="s">
        <v>561</v>
      </c>
      <c r="C51" s="50">
        <v>414</v>
      </c>
      <c r="D51" s="50" t="s">
        <v>562</v>
      </c>
      <c r="E51" s="55">
        <v>8795.2999999999993</v>
      </c>
      <c r="F51" s="55">
        <v>9765333.6370000001</v>
      </c>
      <c r="G51" s="55">
        <v>9116291.9703216702</v>
      </c>
      <c r="H51" s="56">
        <v>7.1195796360110197E-2</v>
      </c>
      <c r="I51" s="58">
        <v>649041.66667832993</v>
      </c>
      <c r="J51" s="58">
        <v>1110.2900000000002</v>
      </c>
      <c r="K51" s="58">
        <v>1036.4958523667949</v>
      </c>
      <c r="L51" s="58">
        <v>1110.29</v>
      </c>
      <c r="M51" s="51" t="s">
        <v>6525</v>
      </c>
      <c r="N51" s="54" t="s">
        <v>6526</v>
      </c>
    </row>
    <row r="52" spans="1:14" ht="15.75" customHeight="1" x14ac:dyDescent="0.2">
      <c r="A52" s="50" t="s">
        <v>563</v>
      </c>
      <c r="B52" s="50" t="s">
        <v>564</v>
      </c>
      <c r="C52" s="50">
        <v>415</v>
      </c>
      <c r="D52" s="50" t="s">
        <v>565</v>
      </c>
      <c r="E52" s="55">
        <v>692.56</v>
      </c>
      <c r="F52" s="55">
        <v>515434.06719999999</v>
      </c>
      <c r="G52" s="55">
        <v>721371.81890861993</v>
      </c>
      <c r="H52" s="56">
        <v>-0.28548072756735621</v>
      </c>
      <c r="I52" s="58">
        <v>-205937.75170861994</v>
      </c>
      <c r="J52" s="58">
        <v>744.2446390204459</v>
      </c>
      <c r="K52" s="58">
        <v>1041.601910171855</v>
      </c>
      <c r="L52" s="58">
        <v>740.87</v>
      </c>
      <c r="M52" s="51" t="s">
        <v>6525</v>
      </c>
      <c r="N52" s="54" t="s">
        <v>6530</v>
      </c>
    </row>
    <row r="53" spans="1:14" ht="15.75" customHeight="1" x14ac:dyDescent="0.2">
      <c r="A53" s="50" t="s">
        <v>575</v>
      </c>
      <c r="B53" s="50" t="s">
        <v>576</v>
      </c>
      <c r="C53" s="50">
        <v>420</v>
      </c>
      <c r="D53" s="50" t="s">
        <v>577</v>
      </c>
      <c r="E53" s="55">
        <v>46888.819999999992</v>
      </c>
      <c r="F53" s="55">
        <v>34040094.810201943</v>
      </c>
      <c r="G53" s="55">
        <v>37781562.249161534</v>
      </c>
      <c r="H53" s="56">
        <v>-9.9028923533796553E-2</v>
      </c>
      <c r="I53" s="58">
        <v>-3741467.4389595911</v>
      </c>
      <c r="J53" s="58">
        <v>725.9746525973984</v>
      </c>
      <c r="K53" s="58">
        <v>805.76909909785616</v>
      </c>
      <c r="L53" s="58">
        <v>726.81</v>
      </c>
      <c r="M53" s="51" t="s">
        <v>6521</v>
      </c>
      <c r="N53" s="54" t="s">
        <v>6522</v>
      </c>
    </row>
    <row r="54" spans="1:14" ht="15.75" customHeight="1" x14ac:dyDescent="0.2">
      <c r="A54" s="50" t="s">
        <v>581</v>
      </c>
      <c r="B54" s="50" t="s">
        <v>582</v>
      </c>
      <c r="C54" s="50">
        <v>424</v>
      </c>
      <c r="D54" s="50" t="s">
        <v>583</v>
      </c>
      <c r="E54" s="55">
        <v>539343.35000000009</v>
      </c>
      <c r="F54" s="55">
        <v>391128405.22793931</v>
      </c>
      <c r="G54" s="55">
        <v>414870423.09337592</v>
      </c>
      <c r="H54" s="56">
        <v>-5.7227549962251545E-2</v>
      </c>
      <c r="I54" s="58">
        <v>-23742017.865436614</v>
      </c>
      <c r="J54" s="58">
        <v>725.1937105147199</v>
      </c>
      <c r="K54" s="58">
        <v>769.21393967938207</v>
      </c>
      <c r="L54" s="58">
        <v>726.81</v>
      </c>
      <c r="M54" s="51" t="s">
        <v>6521</v>
      </c>
      <c r="N54" s="54" t="s">
        <v>6522</v>
      </c>
    </row>
    <row r="55" spans="1:14" ht="15.75" customHeight="1" x14ac:dyDescent="0.2">
      <c r="A55" s="50" t="s">
        <v>593</v>
      </c>
      <c r="B55" s="50" t="s">
        <v>594</v>
      </c>
      <c r="C55" s="50">
        <v>434</v>
      </c>
      <c r="D55" s="50" t="s">
        <v>595</v>
      </c>
      <c r="E55" s="55">
        <v>3945.65</v>
      </c>
      <c r="F55" s="55">
        <v>2283505.4809999997</v>
      </c>
      <c r="G55" s="55">
        <v>1327937.7801758628</v>
      </c>
      <c r="H55" s="56">
        <v>0.71958770590711563</v>
      </c>
      <c r="I55" s="58">
        <v>955567.70082413685</v>
      </c>
      <c r="J55" s="58">
        <v>578.7399999999999</v>
      </c>
      <c r="K55" s="58">
        <v>336.55741897427873</v>
      </c>
      <c r="L55" s="58">
        <v>578.74</v>
      </c>
      <c r="M55" s="51" t="s">
        <v>6521</v>
      </c>
      <c r="N55" s="54" t="s">
        <v>6522</v>
      </c>
    </row>
    <row r="56" spans="1:14" ht="15.75" customHeight="1" x14ac:dyDescent="0.2">
      <c r="A56" s="50" t="s">
        <v>596</v>
      </c>
      <c r="B56" s="50" t="s">
        <v>597</v>
      </c>
      <c r="C56" s="50">
        <v>435</v>
      </c>
      <c r="D56" s="50" t="s">
        <v>598</v>
      </c>
      <c r="E56" s="55">
        <v>5841.89</v>
      </c>
      <c r="F56" s="55">
        <v>2948135.0329999998</v>
      </c>
      <c r="G56" s="55">
        <v>4343702.9943915671</v>
      </c>
      <c r="H56" s="56">
        <v>-0.32128530960645196</v>
      </c>
      <c r="I56" s="58">
        <v>-1395567.9613915673</v>
      </c>
      <c r="J56" s="58">
        <v>504.65432128985645</v>
      </c>
      <c r="K56" s="58">
        <v>743.54412602626326</v>
      </c>
      <c r="L56" s="58">
        <v>500.62</v>
      </c>
      <c r="M56" s="51" t="s">
        <v>6521</v>
      </c>
      <c r="N56" s="54" t="s">
        <v>6522</v>
      </c>
    </row>
    <row r="57" spans="1:14" ht="15.75" customHeight="1" x14ac:dyDescent="0.2">
      <c r="A57" s="50" t="s">
        <v>605</v>
      </c>
      <c r="B57" s="50" t="s">
        <v>606</v>
      </c>
      <c r="C57" s="50">
        <v>439</v>
      </c>
      <c r="D57" s="50" t="s">
        <v>607</v>
      </c>
      <c r="E57" s="55">
        <v>37204.140000000007</v>
      </c>
      <c r="F57" s="55">
        <v>18625136.566799998</v>
      </c>
      <c r="G57" s="55">
        <v>18435015.304722369</v>
      </c>
      <c r="H57" s="56">
        <v>1.0313051491144032E-2</v>
      </c>
      <c r="I57" s="58">
        <v>190121.26207762957</v>
      </c>
      <c r="J57" s="58">
        <v>500.61999999999989</v>
      </c>
      <c r="K57" s="58">
        <v>495.50978210280806</v>
      </c>
      <c r="L57" s="58">
        <v>500.62</v>
      </c>
      <c r="M57" s="51" t="s">
        <v>6521</v>
      </c>
      <c r="N57" s="54" t="s">
        <v>6522</v>
      </c>
    </row>
    <row r="58" spans="1:14" ht="15.75" customHeight="1" x14ac:dyDescent="0.2">
      <c r="A58" s="50" t="s">
        <v>608</v>
      </c>
      <c r="B58" s="50" t="s">
        <v>609</v>
      </c>
      <c r="C58" s="50">
        <v>440</v>
      </c>
      <c r="D58" s="50" t="s">
        <v>610</v>
      </c>
      <c r="E58" s="55">
        <v>1178.29</v>
      </c>
      <c r="F58" s="55">
        <v>3004713.4616000005</v>
      </c>
      <c r="G58" s="55">
        <v>1731244.8099024997</v>
      </c>
      <c r="H58" s="56">
        <v>0.73557976573470274</v>
      </c>
      <c r="I58" s="58">
        <v>1273468.6516975008</v>
      </c>
      <c r="J58" s="58">
        <v>2550.0627702857537</v>
      </c>
      <c r="K58" s="58">
        <v>1469.2858378688607</v>
      </c>
      <c r="L58" s="58">
        <v>2547.04</v>
      </c>
      <c r="M58" s="51" t="s">
        <v>6525</v>
      </c>
      <c r="N58" s="54" t="s">
        <v>6526</v>
      </c>
    </row>
    <row r="59" spans="1:14" ht="15.75" customHeight="1" x14ac:dyDescent="0.2">
      <c r="A59" s="50" t="s">
        <v>614</v>
      </c>
      <c r="B59" s="50" t="s">
        <v>615</v>
      </c>
      <c r="C59" s="50">
        <v>444</v>
      </c>
      <c r="D59" s="50" t="s">
        <v>616</v>
      </c>
      <c r="E59" s="55">
        <v>1410.31</v>
      </c>
      <c r="F59" s="55">
        <v>3592115.9824000001</v>
      </c>
      <c r="G59" s="55">
        <v>784841.00238589593</v>
      </c>
      <c r="H59" s="56">
        <v>3.5768709477207006</v>
      </c>
      <c r="I59" s="58">
        <v>2807274.9800141044</v>
      </c>
      <c r="J59" s="58">
        <v>2547.04</v>
      </c>
      <c r="K59" s="58">
        <v>556.50247277966969</v>
      </c>
      <c r="L59" s="58">
        <v>2547.04</v>
      </c>
      <c r="M59" s="51" t="s">
        <v>6525</v>
      </c>
      <c r="N59" s="54" t="s">
        <v>6527</v>
      </c>
    </row>
    <row r="60" spans="1:14" ht="15.75" customHeight="1" x14ac:dyDescent="0.2">
      <c r="A60" s="50" t="s">
        <v>629</v>
      </c>
      <c r="B60" s="50" t="s">
        <v>630</v>
      </c>
      <c r="C60" s="50">
        <v>450</v>
      </c>
      <c r="D60" s="50" t="s">
        <v>631</v>
      </c>
      <c r="E60" s="55">
        <v>2213.9299999999998</v>
      </c>
      <c r="F60" s="55">
        <v>1260630.277</v>
      </c>
      <c r="G60" s="55">
        <v>1354287.4304235589</v>
      </c>
      <c r="H60" s="56">
        <v>-6.9156038311798618E-2</v>
      </c>
      <c r="I60" s="58">
        <v>-93657.153423558921</v>
      </c>
      <c r="J60" s="58">
        <v>569.40837199008104</v>
      </c>
      <c r="K60" s="58">
        <v>611.71194682016096</v>
      </c>
      <c r="L60" s="58">
        <v>566.9</v>
      </c>
      <c r="M60" s="51" t="s">
        <v>6524</v>
      </c>
      <c r="N60" s="54" t="s">
        <v>6522</v>
      </c>
    </row>
    <row r="61" spans="1:14" ht="15.75" customHeight="1" x14ac:dyDescent="0.2">
      <c r="A61" s="50" t="s">
        <v>635</v>
      </c>
      <c r="B61" s="50" t="s">
        <v>552</v>
      </c>
      <c r="C61" s="50">
        <v>454</v>
      </c>
      <c r="D61" s="50" t="s">
        <v>553</v>
      </c>
      <c r="E61" s="55">
        <v>5802.64</v>
      </c>
      <c r="F61" s="55">
        <v>3289516.6160000004</v>
      </c>
      <c r="G61" s="55">
        <v>3182073.1180889457</v>
      </c>
      <c r="H61" s="56">
        <v>3.3765251118925255E-2</v>
      </c>
      <c r="I61" s="58">
        <v>107443.49791105464</v>
      </c>
      <c r="J61" s="58">
        <v>566.90000000000009</v>
      </c>
      <c r="K61" s="58">
        <v>548.38368709569193</v>
      </c>
      <c r="L61" s="58">
        <v>566.9</v>
      </c>
      <c r="M61" s="51" t="s">
        <v>6524</v>
      </c>
      <c r="N61" s="54" t="s">
        <v>6528</v>
      </c>
    </row>
    <row r="62" spans="1:14" ht="15.75" customHeight="1" x14ac:dyDescent="0.2">
      <c r="A62" s="50" t="s">
        <v>636</v>
      </c>
      <c r="B62" s="50" t="s">
        <v>637</v>
      </c>
      <c r="C62" s="50">
        <v>455</v>
      </c>
      <c r="D62" s="50" t="s">
        <v>638</v>
      </c>
      <c r="E62" s="55">
        <v>973.29</v>
      </c>
      <c r="F62" s="55">
        <v>979054.78500000003</v>
      </c>
      <c r="G62" s="55">
        <v>1145480.1768857841</v>
      </c>
      <c r="H62" s="56">
        <v>-0.14528875771403105</v>
      </c>
      <c r="I62" s="58">
        <v>-166425.39188578411</v>
      </c>
      <c r="J62" s="58">
        <v>1005.9229880097403</v>
      </c>
      <c r="K62" s="58">
        <v>1176.9155923576573</v>
      </c>
      <c r="L62" s="58">
        <v>1004.5</v>
      </c>
      <c r="M62" s="51" t="s">
        <v>6523</v>
      </c>
      <c r="N62" s="54" t="s">
        <v>6526</v>
      </c>
    </row>
    <row r="63" spans="1:14" ht="15.75" customHeight="1" x14ac:dyDescent="0.2">
      <c r="A63" s="50" t="s">
        <v>639</v>
      </c>
      <c r="B63" s="50" t="s">
        <v>640</v>
      </c>
      <c r="C63" s="50">
        <v>459</v>
      </c>
      <c r="D63" s="50" t="s">
        <v>641</v>
      </c>
      <c r="E63" s="55">
        <v>2647.55</v>
      </c>
      <c r="F63" s="55">
        <v>2659463.9750000001</v>
      </c>
      <c r="G63" s="55">
        <v>2624263.8764917422</v>
      </c>
      <c r="H63" s="56">
        <v>1.3413322807809713E-2</v>
      </c>
      <c r="I63" s="58">
        <v>35200.098508257885</v>
      </c>
      <c r="J63" s="58">
        <v>1004.5</v>
      </c>
      <c r="K63" s="58">
        <v>991.20465203366962</v>
      </c>
      <c r="L63" s="58">
        <v>1004.5</v>
      </c>
      <c r="M63" s="51" t="s">
        <v>6525</v>
      </c>
      <c r="N63" s="54" t="s">
        <v>6522</v>
      </c>
    </row>
    <row r="64" spans="1:14" ht="15.75" customHeight="1" x14ac:dyDescent="0.2">
      <c r="A64" s="50" t="s">
        <v>645</v>
      </c>
      <c r="B64" s="50" t="s">
        <v>646</v>
      </c>
      <c r="C64" s="50">
        <v>465</v>
      </c>
      <c r="D64" s="50" t="s">
        <v>647</v>
      </c>
      <c r="E64" s="55">
        <v>1380.25</v>
      </c>
      <c r="F64" s="55">
        <v>782725.97250000003</v>
      </c>
      <c r="G64" s="55">
        <v>847217.61396482645</v>
      </c>
      <c r="H64" s="56">
        <v>-7.6121695774261755E-2</v>
      </c>
      <c r="I64" s="58">
        <v>-64491.641464826418</v>
      </c>
      <c r="J64" s="58">
        <v>567.09</v>
      </c>
      <c r="K64" s="58">
        <v>613.81460892217092</v>
      </c>
      <c r="L64" s="58">
        <v>567.09</v>
      </c>
      <c r="M64" s="51" t="s">
        <v>6524</v>
      </c>
      <c r="N64" s="54" t="s">
        <v>6522</v>
      </c>
    </row>
    <row r="65" spans="1:14" ht="15.75" customHeight="1" x14ac:dyDescent="0.2">
      <c r="A65" s="50" t="s">
        <v>648</v>
      </c>
      <c r="B65" s="50" t="s">
        <v>649</v>
      </c>
      <c r="C65" s="50">
        <v>469</v>
      </c>
      <c r="D65" s="50" t="s">
        <v>650</v>
      </c>
      <c r="E65" s="55">
        <v>3408.33</v>
      </c>
      <c r="F65" s="55">
        <v>1932829.8597000001</v>
      </c>
      <c r="G65" s="55">
        <v>1857594.845825921</v>
      </c>
      <c r="H65" s="56">
        <v>4.0501304169278107E-2</v>
      </c>
      <c r="I65" s="58">
        <v>75235.013874079101</v>
      </c>
      <c r="J65" s="58">
        <v>567.09</v>
      </c>
      <c r="K65" s="58">
        <v>545.01613571042742</v>
      </c>
      <c r="L65" s="58">
        <v>567.09</v>
      </c>
      <c r="M65" s="51" t="s">
        <v>6525</v>
      </c>
      <c r="N65" s="54" t="s">
        <v>6527</v>
      </c>
    </row>
    <row r="66" spans="1:14" ht="15.75" customHeight="1" x14ac:dyDescent="0.2">
      <c r="A66" s="50" t="s">
        <v>699</v>
      </c>
      <c r="B66" s="50" t="s">
        <v>700</v>
      </c>
      <c r="C66" s="50">
        <v>529</v>
      </c>
      <c r="D66" s="50" t="s">
        <v>701</v>
      </c>
      <c r="E66" s="55">
        <v>639.14</v>
      </c>
      <c r="F66" s="55">
        <v>508501.39939999999</v>
      </c>
      <c r="G66" s="55">
        <v>437260.025014919</v>
      </c>
      <c r="H66" s="56">
        <v>0.16292679483483608</v>
      </c>
      <c r="I66" s="58">
        <v>71241.374385080999</v>
      </c>
      <c r="J66" s="58">
        <v>795.60252745877278</v>
      </c>
      <c r="K66" s="58">
        <v>684.13809965722533</v>
      </c>
      <c r="L66" s="58">
        <v>779.06</v>
      </c>
      <c r="M66" s="51" t="s">
        <v>6524</v>
      </c>
      <c r="N66" s="54" t="s">
        <v>6522</v>
      </c>
    </row>
    <row r="67" spans="1:14" ht="15.75" customHeight="1" x14ac:dyDescent="0.2">
      <c r="A67" s="50" t="s">
        <v>708</v>
      </c>
      <c r="B67" s="50" t="s">
        <v>709</v>
      </c>
      <c r="C67" s="50">
        <v>533</v>
      </c>
      <c r="D67" s="50" t="s">
        <v>710</v>
      </c>
      <c r="E67" s="55">
        <v>1367.85</v>
      </c>
      <c r="F67" s="55">
        <v>402913.89599999995</v>
      </c>
      <c r="G67" s="55">
        <v>484818.98142441735</v>
      </c>
      <c r="H67" s="56">
        <v>-0.16893951879478197</v>
      </c>
      <c r="I67" s="58">
        <v>-81905.085424417397</v>
      </c>
      <c r="J67" s="58">
        <v>294.56</v>
      </c>
      <c r="K67" s="58">
        <v>354.43870411552246</v>
      </c>
      <c r="L67" s="58">
        <v>294.56</v>
      </c>
      <c r="M67" s="51" t="s">
        <v>6525</v>
      </c>
      <c r="N67" s="54" t="s">
        <v>6522</v>
      </c>
    </row>
    <row r="68" spans="1:14" ht="15.75" customHeight="1" x14ac:dyDescent="0.2">
      <c r="A68" s="50" t="s">
        <v>726</v>
      </c>
      <c r="B68" s="50" t="s">
        <v>727</v>
      </c>
      <c r="C68" s="50">
        <v>628</v>
      </c>
      <c r="D68" s="50" t="s">
        <v>728</v>
      </c>
      <c r="E68" s="55">
        <v>379.29</v>
      </c>
      <c r="F68" s="55">
        <v>267497.98350000003</v>
      </c>
      <c r="G68" s="55">
        <v>303663.67796754697</v>
      </c>
      <c r="H68" s="56">
        <v>-0.11909786086241114</v>
      </c>
      <c r="I68" s="58">
        <v>-36165.694467546942</v>
      </c>
      <c r="J68" s="58">
        <v>705.25978407023649</v>
      </c>
      <c r="K68" s="58">
        <v>800.61082013115811</v>
      </c>
      <c r="L68" s="58">
        <v>703.15</v>
      </c>
      <c r="M68" s="51" t="s">
        <v>6525</v>
      </c>
      <c r="N68" s="54" t="s">
        <v>6529</v>
      </c>
    </row>
    <row r="69" spans="1:14" ht="15.75" customHeight="1" x14ac:dyDescent="0.2">
      <c r="A69" s="50" t="s">
        <v>6471</v>
      </c>
      <c r="B69" s="50" t="s">
        <v>6472</v>
      </c>
      <c r="C69" s="50">
        <v>632</v>
      </c>
      <c r="D69" s="50" t="s">
        <v>6473</v>
      </c>
      <c r="E69" s="55">
        <v>971.68</v>
      </c>
      <c r="F69" s="55">
        <v>683236.79200000002</v>
      </c>
      <c r="G69" s="55">
        <v>384854.40905437991</v>
      </c>
      <c r="H69" s="56">
        <v>0.77531236728915509</v>
      </c>
      <c r="I69" s="58">
        <v>298382.38294562011</v>
      </c>
      <c r="J69" s="58">
        <v>703.15000000000009</v>
      </c>
      <c r="K69" s="58">
        <v>396.07114384815981</v>
      </c>
      <c r="L69" s="58">
        <v>703.15</v>
      </c>
      <c r="M69" s="51" t="s">
        <v>6523</v>
      </c>
      <c r="N69" s="54" t="s">
        <v>6530</v>
      </c>
    </row>
    <row r="70" spans="1:14" ht="15.75" customHeight="1" x14ac:dyDescent="0.2">
      <c r="A70" s="50" t="s">
        <v>732</v>
      </c>
      <c r="B70" s="50" t="s">
        <v>733</v>
      </c>
      <c r="C70" s="50">
        <v>633</v>
      </c>
      <c r="D70" s="50" t="s">
        <v>734</v>
      </c>
      <c r="E70" s="55">
        <v>15266.08</v>
      </c>
      <c r="F70" s="55">
        <v>11247912.1735</v>
      </c>
      <c r="G70" s="55">
        <v>12294584.185276793</v>
      </c>
      <c r="H70" s="56">
        <v>-8.5132770332340457E-2</v>
      </c>
      <c r="I70" s="58">
        <v>-1046672.0117767937</v>
      </c>
      <c r="J70" s="58">
        <v>736.79111949498497</v>
      </c>
      <c r="K70" s="58">
        <v>805.35305627094795</v>
      </c>
      <c r="L70" s="58">
        <v>736</v>
      </c>
      <c r="M70" s="51" t="s">
        <v>6524</v>
      </c>
      <c r="N70" s="54" t="s">
        <v>6522</v>
      </c>
    </row>
    <row r="71" spans="1:14" ht="15.75" customHeight="1" x14ac:dyDescent="0.2">
      <c r="A71" s="50" t="s">
        <v>735</v>
      </c>
      <c r="B71" s="50" t="s">
        <v>736</v>
      </c>
      <c r="C71" s="50">
        <v>634</v>
      </c>
      <c r="D71" s="50" t="s">
        <v>737</v>
      </c>
      <c r="E71" s="55">
        <v>195.05</v>
      </c>
      <c r="F71" s="55">
        <v>298713.71549999999</v>
      </c>
      <c r="G71" s="55">
        <v>290658.45822189364</v>
      </c>
      <c r="H71" s="56">
        <v>2.7713823734511145E-2</v>
      </c>
      <c r="I71" s="58">
        <v>8055.25727810635</v>
      </c>
      <c r="J71" s="58">
        <v>1531.472522430146</v>
      </c>
      <c r="K71" s="58">
        <v>1490.1741000866118</v>
      </c>
      <c r="L71" s="58">
        <v>1524.84</v>
      </c>
      <c r="M71" s="51" t="s">
        <v>6525</v>
      </c>
      <c r="N71" s="54" t="s">
        <v>6530</v>
      </c>
    </row>
    <row r="72" spans="1:14" ht="15.75" customHeight="1" x14ac:dyDescent="0.2">
      <c r="A72" s="50" t="s">
        <v>744</v>
      </c>
      <c r="B72" s="50" t="s">
        <v>745</v>
      </c>
      <c r="C72" s="50">
        <v>637</v>
      </c>
      <c r="D72" s="50" t="s">
        <v>746</v>
      </c>
      <c r="E72" s="55">
        <v>11781.499999999998</v>
      </c>
      <c r="F72" s="55">
        <v>8671184</v>
      </c>
      <c r="G72" s="55">
        <v>5403196.9485270856</v>
      </c>
      <c r="H72" s="56">
        <v>0.60482471444313535</v>
      </c>
      <c r="I72" s="58">
        <v>3267987.0514729144</v>
      </c>
      <c r="J72" s="58">
        <v>736.00000000000011</v>
      </c>
      <c r="K72" s="58">
        <v>458.61706476485051</v>
      </c>
      <c r="L72" s="58">
        <v>736</v>
      </c>
      <c r="M72" s="51" t="s">
        <v>6521</v>
      </c>
      <c r="N72" s="54" t="s">
        <v>6527</v>
      </c>
    </row>
    <row r="73" spans="1:14" ht="15.75" customHeight="1" x14ac:dyDescent="0.2">
      <c r="A73" s="50" t="s">
        <v>747</v>
      </c>
      <c r="B73" s="50" t="s">
        <v>748</v>
      </c>
      <c r="C73" s="50">
        <v>638</v>
      </c>
      <c r="D73" s="50" t="s">
        <v>749</v>
      </c>
      <c r="E73" s="55">
        <v>13277.089999999998</v>
      </c>
      <c r="F73" s="55">
        <v>8663961.8728</v>
      </c>
      <c r="G73" s="55">
        <v>9776306.0705033429</v>
      </c>
      <c r="H73" s="56">
        <v>-0.1137796003604532</v>
      </c>
      <c r="I73" s="58">
        <v>-1112344.1977033429</v>
      </c>
      <c r="J73" s="58">
        <v>652.54975847870287</v>
      </c>
      <c r="K73" s="58">
        <v>736.32897498648754</v>
      </c>
      <c r="L73" s="58">
        <v>651.91999999999996</v>
      </c>
      <c r="M73" s="51" t="s">
        <v>6521</v>
      </c>
      <c r="N73" s="54" t="s">
        <v>6522</v>
      </c>
    </row>
    <row r="74" spans="1:14" ht="15.75" customHeight="1" x14ac:dyDescent="0.2">
      <c r="A74" s="50" t="s">
        <v>753</v>
      </c>
      <c r="B74" s="50" t="s">
        <v>754</v>
      </c>
      <c r="C74" s="50">
        <v>642</v>
      </c>
      <c r="D74" s="50" t="s">
        <v>755</v>
      </c>
      <c r="E74" s="55">
        <v>9120.7400000000016</v>
      </c>
      <c r="F74" s="55">
        <v>5945992.8207999999</v>
      </c>
      <c r="G74" s="55">
        <v>4586103.9474522956</v>
      </c>
      <c r="H74" s="56">
        <v>0.2965237789917865</v>
      </c>
      <c r="I74" s="58">
        <v>1359888.8733477043</v>
      </c>
      <c r="J74" s="58">
        <v>651.91999999999985</v>
      </c>
      <c r="K74" s="58">
        <v>502.82147582896727</v>
      </c>
      <c r="L74" s="58">
        <v>651.91999999999996</v>
      </c>
      <c r="M74" s="51" t="s">
        <v>6524</v>
      </c>
      <c r="N74" s="54" t="s">
        <v>6522</v>
      </c>
    </row>
    <row r="75" spans="1:14" ht="15.75" customHeight="1" x14ac:dyDescent="0.2">
      <c r="A75" s="50" t="s">
        <v>756</v>
      </c>
      <c r="B75" s="50" t="s">
        <v>757</v>
      </c>
      <c r="C75" s="50">
        <v>643</v>
      </c>
      <c r="D75" s="50" t="s">
        <v>758</v>
      </c>
      <c r="E75" s="55">
        <v>16092.26</v>
      </c>
      <c r="F75" s="55">
        <v>7957826.9096186562</v>
      </c>
      <c r="G75" s="55">
        <v>7470232.9750177758</v>
      </c>
      <c r="H75" s="56">
        <v>6.5271583393919475E-2</v>
      </c>
      <c r="I75" s="58">
        <v>487593.93460088037</v>
      </c>
      <c r="J75" s="58">
        <v>494.51269800628722</v>
      </c>
      <c r="K75" s="58">
        <v>464.21279391569459</v>
      </c>
      <c r="L75" s="58">
        <v>494.89</v>
      </c>
      <c r="M75" s="51" t="s">
        <v>6521</v>
      </c>
      <c r="N75" s="54" t="s">
        <v>6527</v>
      </c>
    </row>
    <row r="76" spans="1:14" ht="15.75" customHeight="1" x14ac:dyDescent="0.2">
      <c r="A76" s="50" t="s">
        <v>762</v>
      </c>
      <c r="B76" s="50" t="s">
        <v>763</v>
      </c>
      <c r="C76" s="50">
        <v>647</v>
      </c>
      <c r="D76" s="50" t="s">
        <v>764</v>
      </c>
      <c r="E76" s="55">
        <v>6020.62</v>
      </c>
      <c r="F76" s="55">
        <v>3566289.0490000001</v>
      </c>
      <c r="G76" s="55">
        <v>3668952.5972333979</v>
      </c>
      <c r="H76" s="56">
        <v>-2.7981704727068957E-2</v>
      </c>
      <c r="I76" s="58">
        <v>-102663.54823339777</v>
      </c>
      <c r="J76" s="58">
        <v>592.34581305579832</v>
      </c>
      <c r="K76" s="58">
        <v>609.3978024245672</v>
      </c>
      <c r="L76" s="58">
        <v>591.95000000000005</v>
      </c>
      <c r="M76" s="51" t="s">
        <v>6521</v>
      </c>
      <c r="N76" s="54" t="s">
        <v>6527</v>
      </c>
    </row>
    <row r="77" spans="1:14" ht="15.75" customHeight="1" x14ac:dyDescent="0.2">
      <c r="A77" s="50" t="s">
        <v>765</v>
      </c>
      <c r="B77" s="50" t="s">
        <v>766</v>
      </c>
      <c r="C77" s="50">
        <v>651</v>
      </c>
      <c r="D77" s="50" t="s">
        <v>767</v>
      </c>
      <c r="E77" s="55">
        <v>3084.3500000000004</v>
      </c>
      <c r="F77" s="55">
        <v>1525581.1970000004</v>
      </c>
      <c r="G77" s="55">
        <v>1494760.0633998113</v>
      </c>
      <c r="H77" s="56">
        <v>2.0619452148117334E-2</v>
      </c>
      <c r="I77" s="58">
        <v>30821.133600189118</v>
      </c>
      <c r="J77" s="58">
        <v>494.62000000000006</v>
      </c>
      <c r="K77" s="58">
        <v>484.62725157644599</v>
      </c>
      <c r="L77" s="58">
        <v>494.62</v>
      </c>
      <c r="M77" s="51" t="s">
        <v>6521</v>
      </c>
      <c r="N77" s="54" t="s">
        <v>6522</v>
      </c>
    </row>
    <row r="78" spans="1:14" ht="15.75" customHeight="1" x14ac:dyDescent="0.2">
      <c r="A78" s="50" t="s">
        <v>771</v>
      </c>
      <c r="B78" s="50" t="s">
        <v>772</v>
      </c>
      <c r="C78" s="50">
        <v>655</v>
      </c>
      <c r="D78" s="50" t="s">
        <v>773</v>
      </c>
      <c r="E78" s="55">
        <v>1379.58</v>
      </c>
      <c r="F78" s="55">
        <v>944448.68280000007</v>
      </c>
      <c r="G78" s="55">
        <v>955151.10655557713</v>
      </c>
      <c r="H78" s="56">
        <v>-1.1204953522141348E-2</v>
      </c>
      <c r="I78" s="58">
        <v>-10702.423755577067</v>
      </c>
      <c r="J78" s="58">
        <v>684.59145740007841</v>
      </c>
      <c r="K78" s="58">
        <v>692.34919798458748</v>
      </c>
      <c r="L78" s="58">
        <v>679.54</v>
      </c>
      <c r="M78" s="51" t="s">
        <v>6524</v>
      </c>
      <c r="N78" s="54" t="s">
        <v>6522</v>
      </c>
    </row>
    <row r="79" spans="1:14" ht="15.75" customHeight="1" x14ac:dyDescent="0.2">
      <c r="A79" s="50" t="s">
        <v>780</v>
      </c>
      <c r="B79" s="50" t="s">
        <v>781</v>
      </c>
      <c r="C79" s="50">
        <v>663</v>
      </c>
      <c r="D79" s="50" t="s">
        <v>782</v>
      </c>
      <c r="E79" s="55">
        <v>19895.760000000002</v>
      </c>
      <c r="F79" s="55">
        <v>6135955.0424392708</v>
      </c>
      <c r="G79" s="55">
        <v>5066140.217294625</v>
      </c>
      <c r="H79" s="56">
        <v>0.21116960432570475</v>
      </c>
      <c r="I79" s="58">
        <v>1069814.8251446458</v>
      </c>
      <c r="J79" s="58">
        <v>308.40515981491887</v>
      </c>
      <c r="K79" s="58">
        <v>254.63416412816724</v>
      </c>
      <c r="L79" s="58">
        <v>308.88</v>
      </c>
      <c r="M79" s="51" t="s">
        <v>6521</v>
      </c>
      <c r="N79" s="54" t="s">
        <v>6522</v>
      </c>
    </row>
    <row r="80" spans="1:14" ht="15.75" customHeight="1" x14ac:dyDescent="0.2">
      <c r="A80" s="50" t="s">
        <v>786</v>
      </c>
      <c r="B80" s="50" t="s">
        <v>787</v>
      </c>
      <c r="C80" s="50">
        <v>668</v>
      </c>
      <c r="D80" s="50" t="s">
        <v>788</v>
      </c>
      <c r="E80" s="55">
        <v>5552.2699999999995</v>
      </c>
      <c r="F80" s="55">
        <v>1433540.5913</v>
      </c>
      <c r="G80" s="55">
        <v>1381117.4838292797</v>
      </c>
      <c r="H80" s="56">
        <v>3.7957022544796271E-2</v>
      </c>
      <c r="I80" s="58">
        <v>52423.107470720308</v>
      </c>
      <c r="J80" s="58">
        <v>258.19</v>
      </c>
      <c r="K80" s="58">
        <v>248.74825680834681</v>
      </c>
      <c r="L80" s="58">
        <v>258.19</v>
      </c>
      <c r="M80" s="51" t="s">
        <v>6521</v>
      </c>
      <c r="N80" s="54" t="s">
        <v>6522</v>
      </c>
    </row>
    <row r="81" spans="1:14" ht="15.75" customHeight="1" x14ac:dyDescent="0.2">
      <c r="A81" s="50" t="s">
        <v>789</v>
      </c>
      <c r="B81" s="50" t="s">
        <v>790</v>
      </c>
      <c r="C81" s="50">
        <v>669</v>
      </c>
      <c r="D81" s="50" t="s">
        <v>791</v>
      </c>
      <c r="E81" s="55">
        <v>2771.5600000000004</v>
      </c>
      <c r="F81" s="55">
        <v>1449428.2043000001</v>
      </c>
      <c r="G81" s="55">
        <v>2309182.8155909898</v>
      </c>
      <c r="H81" s="56">
        <v>-0.37231985509599097</v>
      </c>
      <c r="I81" s="58">
        <v>-859754.61129098968</v>
      </c>
      <c r="J81" s="58">
        <v>522.96475786199824</v>
      </c>
      <c r="K81" s="58">
        <v>833.17078309363296</v>
      </c>
      <c r="L81" s="58">
        <v>515.20000000000005</v>
      </c>
      <c r="M81" s="51" t="s">
        <v>6524</v>
      </c>
      <c r="N81" s="54" t="s">
        <v>6527</v>
      </c>
    </row>
    <row r="82" spans="1:14" ht="15.75" customHeight="1" x14ac:dyDescent="0.2">
      <c r="A82" s="50" t="s">
        <v>801</v>
      </c>
      <c r="B82" s="50" t="s">
        <v>802</v>
      </c>
      <c r="C82" s="50">
        <v>673</v>
      </c>
      <c r="D82" s="50" t="s">
        <v>803</v>
      </c>
      <c r="E82" s="55">
        <v>6078.9900000000007</v>
      </c>
      <c r="F82" s="55">
        <v>3131895.648000001</v>
      </c>
      <c r="G82" s="55">
        <v>2479972.1975594033</v>
      </c>
      <c r="H82" s="56">
        <v>0.2628753060547091</v>
      </c>
      <c r="I82" s="58">
        <v>651923.45044059772</v>
      </c>
      <c r="J82" s="58">
        <v>515.20000000000005</v>
      </c>
      <c r="K82" s="58">
        <v>407.95793340002251</v>
      </c>
      <c r="L82" s="58">
        <v>515.20000000000005</v>
      </c>
      <c r="M82" s="51" t="s">
        <v>6521</v>
      </c>
      <c r="N82" s="54" t="s">
        <v>6527</v>
      </c>
    </row>
    <row r="83" spans="1:14" ht="15.75" customHeight="1" x14ac:dyDescent="0.2">
      <c r="A83" s="50" t="s">
        <v>804</v>
      </c>
      <c r="B83" s="50" t="s">
        <v>805</v>
      </c>
      <c r="C83" s="50">
        <v>674</v>
      </c>
      <c r="D83" s="50" t="s">
        <v>806</v>
      </c>
      <c r="E83" s="55">
        <v>1424.33</v>
      </c>
      <c r="F83" s="55">
        <v>690129.67930000008</v>
      </c>
      <c r="G83" s="55">
        <v>917940.24758567393</v>
      </c>
      <c r="H83" s="56">
        <v>-0.24817581415005086</v>
      </c>
      <c r="I83" s="58">
        <v>-227810.56828567386</v>
      </c>
      <c r="J83" s="58">
        <v>484.52934312975231</v>
      </c>
      <c r="K83" s="58">
        <v>644.47160951863259</v>
      </c>
      <c r="L83" s="58">
        <v>480.26</v>
      </c>
      <c r="M83" s="51" t="s">
        <v>6523</v>
      </c>
      <c r="N83" s="54" t="s">
        <v>6522</v>
      </c>
    </row>
    <row r="84" spans="1:14" ht="15.75" customHeight="1" x14ac:dyDescent="0.2">
      <c r="A84" s="50" t="s">
        <v>810</v>
      </c>
      <c r="B84" s="50" t="s">
        <v>811</v>
      </c>
      <c r="C84" s="50">
        <v>678</v>
      </c>
      <c r="D84" s="50" t="s">
        <v>812</v>
      </c>
      <c r="E84" s="55">
        <v>11462.93</v>
      </c>
      <c r="F84" s="55">
        <v>5505186.7617999995</v>
      </c>
      <c r="G84" s="55">
        <v>5447760.1117643854</v>
      </c>
      <c r="H84" s="56">
        <v>1.0541332374676582E-2</v>
      </c>
      <c r="I84" s="58">
        <v>57426.650035614148</v>
      </c>
      <c r="J84" s="58">
        <v>480.25999999999993</v>
      </c>
      <c r="K84" s="58">
        <v>475.25022937105831</v>
      </c>
      <c r="L84" s="58">
        <v>480.26</v>
      </c>
      <c r="M84" s="51" t="s">
        <v>6521</v>
      </c>
      <c r="N84" s="54" t="s">
        <v>6522</v>
      </c>
    </row>
    <row r="85" spans="1:14" ht="15.75" customHeight="1" x14ac:dyDescent="0.2">
      <c r="A85" s="50" t="s">
        <v>819</v>
      </c>
      <c r="B85" s="50" t="s">
        <v>820</v>
      </c>
      <c r="C85" s="50">
        <v>683</v>
      </c>
      <c r="D85" s="50" t="s">
        <v>821</v>
      </c>
      <c r="E85" s="55">
        <v>5615.67</v>
      </c>
      <c r="F85" s="55">
        <v>10144033.9746</v>
      </c>
      <c r="G85" s="55">
        <v>11096386.442780452</v>
      </c>
      <c r="H85" s="56">
        <v>-8.5825459764883427E-2</v>
      </c>
      <c r="I85" s="58">
        <v>-952352.46818045154</v>
      </c>
      <c r="J85" s="58">
        <v>1806.38</v>
      </c>
      <c r="K85" s="58">
        <v>1975.9683960739237</v>
      </c>
      <c r="L85" s="58">
        <v>1806.38</v>
      </c>
      <c r="M85" s="51" t="s">
        <v>6525</v>
      </c>
      <c r="N85" s="54" t="s">
        <v>6527</v>
      </c>
    </row>
    <row r="86" spans="1:14" ht="15.75" customHeight="1" x14ac:dyDescent="0.2">
      <c r="A86" s="50" t="s">
        <v>876</v>
      </c>
      <c r="B86" s="50" t="s">
        <v>877</v>
      </c>
      <c r="C86" s="50">
        <v>712</v>
      </c>
      <c r="D86" s="50" t="s">
        <v>878</v>
      </c>
      <c r="E86" s="55">
        <v>1067.0900000000001</v>
      </c>
      <c r="F86" s="55">
        <v>1927570.0342000001</v>
      </c>
      <c r="G86" s="55">
        <v>740480.01038992917</v>
      </c>
      <c r="H86" s="56">
        <v>1.6031358134637039</v>
      </c>
      <c r="I86" s="58">
        <v>1187090.0238100709</v>
      </c>
      <c r="J86" s="58">
        <v>1806.3799999999999</v>
      </c>
      <c r="K86" s="58">
        <v>693.92460841159516</v>
      </c>
      <c r="L86" s="58">
        <v>1806.38</v>
      </c>
      <c r="M86" s="51" t="s">
        <v>6525</v>
      </c>
      <c r="N86" s="54" t="s">
        <v>6528</v>
      </c>
    </row>
    <row r="87" spans="1:14" ht="15.75" customHeight="1" x14ac:dyDescent="0.2">
      <c r="A87" s="50" t="s">
        <v>825</v>
      </c>
      <c r="B87" s="50" t="s">
        <v>826</v>
      </c>
      <c r="C87" s="50">
        <v>687</v>
      </c>
      <c r="D87" s="50" t="s">
        <v>827</v>
      </c>
      <c r="E87" s="55">
        <v>8851.9600000000009</v>
      </c>
      <c r="F87" s="55">
        <v>7802173.7750000013</v>
      </c>
      <c r="G87" s="55">
        <v>8886198.3709883485</v>
      </c>
      <c r="H87" s="56">
        <v>-0.12198969128659898</v>
      </c>
      <c r="I87" s="58">
        <v>-1084024.5959883472</v>
      </c>
      <c r="J87" s="58">
        <v>881.4063523784564</v>
      </c>
      <c r="K87" s="58">
        <v>1003.8678858680278</v>
      </c>
      <c r="L87" s="58">
        <v>848.72</v>
      </c>
      <c r="M87" s="51" t="s">
        <v>6521</v>
      </c>
      <c r="N87" s="54" t="s">
        <v>6527</v>
      </c>
    </row>
    <row r="88" spans="1:14" ht="15.75" customHeight="1" x14ac:dyDescent="0.2">
      <c r="A88" s="50" t="s">
        <v>831</v>
      </c>
      <c r="B88" s="50" t="s">
        <v>832</v>
      </c>
      <c r="C88" s="50">
        <v>691</v>
      </c>
      <c r="D88" s="50" t="s">
        <v>833</v>
      </c>
      <c r="E88" s="55">
        <v>5257.82</v>
      </c>
      <c r="F88" s="55">
        <v>4462416.9904000014</v>
      </c>
      <c r="G88" s="55">
        <v>2325420.3234945796</v>
      </c>
      <c r="H88" s="56">
        <v>0.91897221560960651</v>
      </c>
      <c r="I88" s="58">
        <v>2136996.6669054218</v>
      </c>
      <c r="J88" s="58">
        <v>848.72000000000037</v>
      </c>
      <c r="K88" s="58">
        <v>442.27842023777532</v>
      </c>
      <c r="L88" s="58">
        <v>848.72</v>
      </c>
      <c r="M88" s="51" t="s">
        <v>6521</v>
      </c>
      <c r="N88" s="54" t="s">
        <v>6522</v>
      </c>
    </row>
    <row r="89" spans="1:14" ht="15.75" customHeight="1" x14ac:dyDescent="0.2">
      <c r="A89" s="50" t="s">
        <v>834</v>
      </c>
      <c r="B89" s="50" t="s">
        <v>835</v>
      </c>
      <c r="C89" s="50">
        <v>692</v>
      </c>
      <c r="D89" s="50" t="s">
        <v>836</v>
      </c>
      <c r="E89" s="55">
        <v>3504.75</v>
      </c>
      <c r="F89" s="55">
        <v>2081557.2926999999</v>
      </c>
      <c r="G89" s="55">
        <v>2254049.1452375152</v>
      </c>
      <c r="H89" s="56">
        <v>-7.6525329051483237E-2</v>
      </c>
      <c r="I89" s="58">
        <v>-172491.85253751534</v>
      </c>
      <c r="J89" s="58">
        <v>593.92461450888072</v>
      </c>
      <c r="K89" s="58">
        <v>643.14120700121703</v>
      </c>
      <c r="L89" s="58">
        <v>591.67999999999995</v>
      </c>
      <c r="M89" s="51" t="s">
        <v>6521</v>
      </c>
      <c r="N89" s="54" t="s">
        <v>6522</v>
      </c>
    </row>
    <row r="90" spans="1:14" ht="15.75" customHeight="1" x14ac:dyDescent="0.2">
      <c r="A90" s="50" t="s">
        <v>837</v>
      </c>
      <c r="B90" s="50" t="s">
        <v>838</v>
      </c>
      <c r="C90" s="50">
        <v>696</v>
      </c>
      <c r="D90" s="50" t="s">
        <v>839</v>
      </c>
      <c r="E90" s="55">
        <v>5469.1799999999994</v>
      </c>
      <c r="F90" s="55">
        <v>3236004.4224</v>
      </c>
      <c r="G90" s="55">
        <v>3079668.0352723361</v>
      </c>
      <c r="H90" s="56">
        <v>5.076403863568979E-2</v>
      </c>
      <c r="I90" s="58">
        <v>156336.38712766394</v>
      </c>
      <c r="J90" s="58">
        <v>591.68000000000006</v>
      </c>
      <c r="K90" s="58">
        <v>563.09502252117068</v>
      </c>
      <c r="L90" s="58">
        <v>591.67999999999995</v>
      </c>
      <c r="M90" s="51" t="s">
        <v>6524</v>
      </c>
      <c r="N90" s="54" t="s">
        <v>6522</v>
      </c>
    </row>
    <row r="91" spans="1:14" ht="15.75" customHeight="1" x14ac:dyDescent="0.2">
      <c r="A91" s="50" t="s">
        <v>840</v>
      </c>
      <c r="B91" s="50" t="s">
        <v>841</v>
      </c>
      <c r="C91" s="50">
        <v>698</v>
      </c>
      <c r="D91" s="50" t="s">
        <v>842</v>
      </c>
      <c r="E91" s="55">
        <v>2961.78</v>
      </c>
      <c r="F91" s="55">
        <v>2538814.8751999997</v>
      </c>
      <c r="G91" s="55">
        <v>3560350.7982327607</v>
      </c>
      <c r="H91" s="56">
        <v>-0.28692002022379859</v>
      </c>
      <c r="I91" s="58">
        <v>-1021535.9230327611</v>
      </c>
      <c r="J91" s="58">
        <v>857.19225438756405</v>
      </c>
      <c r="K91" s="58">
        <v>1202.0983321626727</v>
      </c>
      <c r="L91" s="58">
        <v>856.84</v>
      </c>
      <c r="M91" s="51" t="s">
        <v>6521</v>
      </c>
      <c r="N91" s="54" t="s">
        <v>6522</v>
      </c>
    </row>
    <row r="92" spans="1:14" ht="15.75" customHeight="1" x14ac:dyDescent="0.2">
      <c r="A92" s="50" t="s">
        <v>846</v>
      </c>
      <c r="B92" s="50" t="s">
        <v>847</v>
      </c>
      <c r="C92" s="50">
        <v>702</v>
      </c>
      <c r="D92" s="50" t="s">
        <v>848</v>
      </c>
      <c r="E92" s="55">
        <v>1661.0800000000002</v>
      </c>
      <c r="F92" s="55">
        <v>1423279.7872000001</v>
      </c>
      <c r="G92" s="55">
        <v>658665.71124731237</v>
      </c>
      <c r="H92" s="56">
        <v>1.1608530137461406</v>
      </c>
      <c r="I92" s="58">
        <v>764614.07595268777</v>
      </c>
      <c r="J92" s="58">
        <v>856.84</v>
      </c>
      <c r="K92" s="58">
        <v>396.52859058402504</v>
      </c>
      <c r="L92" s="58">
        <v>856.84</v>
      </c>
      <c r="M92" s="51" t="s">
        <v>6524</v>
      </c>
      <c r="N92" s="54" t="s">
        <v>6522</v>
      </c>
    </row>
    <row r="93" spans="1:14" ht="15.75" customHeight="1" x14ac:dyDescent="0.2">
      <c r="A93" s="50" t="s">
        <v>861</v>
      </c>
      <c r="B93" s="50" t="s">
        <v>862</v>
      </c>
      <c r="C93" s="50">
        <v>707</v>
      </c>
      <c r="D93" s="50" t="s">
        <v>863</v>
      </c>
      <c r="E93" s="55">
        <v>1260.6199999999999</v>
      </c>
      <c r="F93" s="55">
        <v>2111294.1304000001</v>
      </c>
      <c r="G93" s="55">
        <v>1789895.7583733054</v>
      </c>
      <c r="H93" s="56">
        <v>0.17956262007056112</v>
      </c>
      <c r="I93" s="58">
        <v>321398.37202669471</v>
      </c>
      <c r="J93" s="58">
        <v>1674.8061512589045</v>
      </c>
      <c r="K93" s="58">
        <v>1419.8535310984321</v>
      </c>
      <c r="L93" s="58">
        <v>1662.44</v>
      </c>
      <c r="M93" s="51" t="s">
        <v>6524</v>
      </c>
      <c r="N93" s="54" t="s">
        <v>6527</v>
      </c>
    </row>
    <row r="94" spans="1:14" ht="15.75" customHeight="1" x14ac:dyDescent="0.2">
      <c r="A94" s="50" t="s">
        <v>879</v>
      </c>
      <c r="B94" s="50" t="s">
        <v>880</v>
      </c>
      <c r="C94" s="50">
        <v>713</v>
      </c>
      <c r="D94" s="50" t="s">
        <v>881</v>
      </c>
      <c r="E94" s="55">
        <v>9757.17</v>
      </c>
      <c r="F94" s="55">
        <v>4825044.4616060052</v>
      </c>
      <c r="G94" s="55">
        <v>3127603.6223812131</v>
      </c>
      <c r="H94" s="56">
        <v>0.5427288890055828</v>
      </c>
      <c r="I94" s="58">
        <v>1697440.8392247921</v>
      </c>
      <c r="J94" s="58">
        <v>494.51269800628717</v>
      </c>
      <c r="K94" s="58">
        <v>320.54413547998172</v>
      </c>
      <c r="L94" s="58">
        <v>494.89</v>
      </c>
      <c r="M94" s="51" t="s">
        <v>6521</v>
      </c>
      <c r="N94" s="54" t="s">
        <v>6522</v>
      </c>
    </row>
    <row r="95" spans="1:14" ht="15.75" customHeight="1" x14ac:dyDescent="0.2">
      <c r="A95" s="50" t="s">
        <v>882</v>
      </c>
      <c r="B95" s="50" t="s">
        <v>883</v>
      </c>
      <c r="C95" s="50">
        <v>714</v>
      </c>
      <c r="D95" s="50" t="s">
        <v>884</v>
      </c>
      <c r="E95" s="55">
        <v>47766.55</v>
      </c>
      <c r="F95" s="55">
        <v>10946660.263499999</v>
      </c>
      <c r="G95" s="55">
        <v>11362901.629696101</v>
      </c>
      <c r="H95" s="56">
        <v>-3.663160870004234E-2</v>
      </c>
      <c r="I95" s="58">
        <v>-416241.36619610153</v>
      </c>
      <c r="J95" s="58">
        <v>229.17</v>
      </c>
      <c r="K95" s="58">
        <v>237.88407640275673</v>
      </c>
      <c r="L95" s="58">
        <v>229.17</v>
      </c>
      <c r="M95" s="51" t="s">
        <v>6521</v>
      </c>
      <c r="N95" s="54" t="s">
        <v>6526</v>
      </c>
    </row>
    <row r="96" spans="1:14" ht="15.75" customHeight="1" x14ac:dyDescent="0.2">
      <c r="A96" s="50" t="s">
        <v>900</v>
      </c>
      <c r="B96" s="50" t="s">
        <v>901</v>
      </c>
      <c r="C96" s="50">
        <v>720</v>
      </c>
      <c r="D96" s="50" t="s">
        <v>902</v>
      </c>
      <c r="E96" s="55">
        <v>240.95</v>
      </c>
      <c r="F96" s="55">
        <v>118675.75950000001</v>
      </c>
      <c r="G96" s="55">
        <v>166103.25551239008</v>
      </c>
      <c r="H96" s="56">
        <v>-0.28553020147670927</v>
      </c>
      <c r="I96" s="58">
        <v>-47427.496012390067</v>
      </c>
      <c r="J96" s="58">
        <v>492.53272255654707</v>
      </c>
      <c r="K96" s="58">
        <v>689.36814904498897</v>
      </c>
      <c r="L96" s="58">
        <v>487.41</v>
      </c>
      <c r="M96" s="51" t="s">
        <v>6525</v>
      </c>
      <c r="N96" s="54" t="s">
        <v>6530</v>
      </c>
    </row>
    <row r="97" spans="1:14" ht="15.75" customHeight="1" x14ac:dyDescent="0.2">
      <c r="A97" s="50" t="s">
        <v>903</v>
      </c>
      <c r="B97" s="50" t="s">
        <v>904</v>
      </c>
      <c r="C97" s="50">
        <v>724</v>
      </c>
      <c r="D97" s="50" t="s">
        <v>905</v>
      </c>
      <c r="E97" s="55">
        <v>1471.06</v>
      </c>
      <c r="F97" s="55">
        <v>717009.3546000002</v>
      </c>
      <c r="G97" s="55">
        <v>711699.30081216805</v>
      </c>
      <c r="H97" s="56">
        <v>7.4610917585171688E-3</v>
      </c>
      <c r="I97" s="58">
        <v>5310.0537878321484</v>
      </c>
      <c r="J97" s="58">
        <v>487.41000000000014</v>
      </c>
      <c r="K97" s="58">
        <v>483.8003214091662</v>
      </c>
      <c r="L97" s="58">
        <v>487.41</v>
      </c>
      <c r="M97" s="51" t="s">
        <v>6525</v>
      </c>
      <c r="N97" s="54" t="s">
        <v>6522</v>
      </c>
    </row>
    <row r="98" spans="1:14" ht="15.75" customHeight="1" x14ac:dyDescent="0.2">
      <c r="A98" s="50" t="s">
        <v>906</v>
      </c>
      <c r="B98" s="50" t="s">
        <v>907</v>
      </c>
      <c r="C98" s="50">
        <v>815</v>
      </c>
      <c r="D98" s="50" t="s">
        <v>908</v>
      </c>
      <c r="E98" s="55">
        <v>7470.54</v>
      </c>
      <c r="F98" s="55">
        <v>3795136.6823000074</v>
      </c>
      <c r="G98" s="55">
        <v>4127720.9860864836</v>
      </c>
      <c r="H98" s="56">
        <v>-8.0573349048430054E-2</v>
      </c>
      <c r="I98" s="58">
        <v>-332584.30378647614</v>
      </c>
      <c r="J98" s="58">
        <v>508.01370212862889</v>
      </c>
      <c r="K98" s="58">
        <v>552.53314835158949</v>
      </c>
      <c r="L98" s="58">
        <v>509.4</v>
      </c>
      <c r="M98" s="51" t="s">
        <v>6521</v>
      </c>
      <c r="N98" s="54" t="s">
        <v>6522</v>
      </c>
    </row>
    <row r="99" spans="1:14" ht="15.75" customHeight="1" x14ac:dyDescent="0.2">
      <c r="A99" s="50" t="s">
        <v>912</v>
      </c>
      <c r="B99" s="50" t="s">
        <v>913</v>
      </c>
      <c r="C99" s="50">
        <v>819</v>
      </c>
      <c r="D99" s="50" t="s">
        <v>914</v>
      </c>
      <c r="E99" s="55">
        <v>232884.1</v>
      </c>
      <c r="F99" s="55">
        <v>118308313.80789384</v>
      </c>
      <c r="G99" s="55">
        <v>116617796.62970711</v>
      </c>
      <c r="H99" s="56">
        <v>1.4496219505454766E-2</v>
      </c>
      <c r="I99" s="58">
        <v>1690517.1781867296</v>
      </c>
      <c r="J99" s="58">
        <v>508.01370212862895</v>
      </c>
      <c r="K99" s="58">
        <v>500.75465276378725</v>
      </c>
      <c r="L99" s="58">
        <v>509.4</v>
      </c>
      <c r="M99" s="51" t="s">
        <v>6524</v>
      </c>
      <c r="N99" s="54" t="s">
        <v>6522</v>
      </c>
    </row>
    <row r="100" spans="1:14" ht="15.75" customHeight="1" x14ac:dyDescent="0.2">
      <c r="A100" s="50" t="s">
        <v>915</v>
      </c>
      <c r="B100" s="50" t="s">
        <v>916</v>
      </c>
      <c r="C100" s="50">
        <v>820</v>
      </c>
      <c r="D100" s="50" t="s">
        <v>917</v>
      </c>
      <c r="E100" s="55">
        <v>10493.76</v>
      </c>
      <c r="F100" s="55">
        <v>3869678.9375999998</v>
      </c>
      <c r="G100" s="55">
        <v>3026236.1126093203</v>
      </c>
      <c r="H100" s="56">
        <v>0.27871018440244422</v>
      </c>
      <c r="I100" s="58">
        <v>843442.82499067951</v>
      </c>
      <c r="J100" s="58">
        <v>368.76</v>
      </c>
      <c r="K100" s="58">
        <v>288.38434580258365</v>
      </c>
      <c r="L100" s="58">
        <v>368.76</v>
      </c>
      <c r="M100" s="51" t="s">
        <v>6521</v>
      </c>
      <c r="N100" s="54" t="s">
        <v>6522</v>
      </c>
    </row>
    <row r="101" spans="1:14" ht="15.75" customHeight="1" x14ac:dyDescent="0.2">
      <c r="A101" s="50" t="s">
        <v>918</v>
      </c>
      <c r="B101" s="50" t="s">
        <v>919</v>
      </c>
      <c r="C101" s="50">
        <v>821</v>
      </c>
      <c r="D101" s="50" t="s">
        <v>920</v>
      </c>
      <c r="E101" s="55">
        <v>4182.96</v>
      </c>
      <c r="F101" s="55">
        <v>1308931.8432000002</v>
      </c>
      <c r="G101" s="55">
        <v>1042307.1274117307</v>
      </c>
      <c r="H101" s="56">
        <v>0.25580244898675408</v>
      </c>
      <c r="I101" s="58">
        <v>266624.71578826953</v>
      </c>
      <c r="J101" s="58">
        <v>312.92000000000007</v>
      </c>
      <c r="K101" s="58">
        <v>249.17931976679927</v>
      </c>
      <c r="L101" s="58">
        <v>312.92</v>
      </c>
      <c r="M101" s="51" t="s">
        <v>6521</v>
      </c>
      <c r="N101" s="54" t="s">
        <v>6522</v>
      </c>
    </row>
    <row r="102" spans="1:14" ht="15.75" customHeight="1" x14ac:dyDescent="0.2">
      <c r="A102" s="50" t="s">
        <v>921</v>
      </c>
      <c r="B102" s="50" t="s">
        <v>922</v>
      </c>
      <c r="C102" s="50">
        <v>822</v>
      </c>
      <c r="D102" s="50" t="s">
        <v>923</v>
      </c>
      <c r="E102" s="55">
        <v>337.57</v>
      </c>
      <c r="F102" s="55">
        <v>175111.0618</v>
      </c>
      <c r="G102" s="55">
        <v>155133.38902046558</v>
      </c>
      <c r="H102" s="56">
        <v>0.12877738896620716</v>
      </c>
      <c r="I102" s="58">
        <v>19977.67277953442</v>
      </c>
      <c r="J102" s="58">
        <v>518.74</v>
      </c>
      <c r="K102" s="58">
        <v>459.55917001056247</v>
      </c>
      <c r="L102" s="58">
        <v>518.74</v>
      </c>
      <c r="M102" s="51" t="s">
        <v>6524</v>
      </c>
      <c r="N102" s="54" t="s">
        <v>6522</v>
      </c>
    </row>
    <row r="103" spans="1:14" ht="15.75" customHeight="1" x14ac:dyDescent="0.2">
      <c r="A103" s="50" t="s">
        <v>1050</v>
      </c>
      <c r="B103" s="50" t="s">
        <v>1051</v>
      </c>
      <c r="C103" s="50">
        <v>874</v>
      </c>
      <c r="D103" s="50" t="s">
        <v>1052</v>
      </c>
      <c r="E103" s="55">
        <v>3303.1899999999996</v>
      </c>
      <c r="F103" s="55">
        <v>863519.92980000004</v>
      </c>
      <c r="G103" s="55">
        <v>709529.90575023217</v>
      </c>
      <c r="H103" s="56">
        <v>0.21703105507151843</v>
      </c>
      <c r="I103" s="58">
        <v>153990.02404976788</v>
      </c>
      <c r="J103" s="58">
        <v>261.42</v>
      </c>
      <c r="K103" s="58">
        <v>214.80142097494613</v>
      </c>
      <c r="L103" s="58">
        <v>261.42</v>
      </c>
      <c r="M103" s="51" t="s">
        <v>6521</v>
      </c>
      <c r="N103" s="54" t="s">
        <v>6522</v>
      </c>
    </row>
    <row r="104" spans="1:14" ht="15.75" customHeight="1" x14ac:dyDescent="0.2">
      <c r="A104" s="50" t="s">
        <v>1056</v>
      </c>
      <c r="B104" s="50" t="s">
        <v>1057</v>
      </c>
      <c r="C104" s="50">
        <v>876</v>
      </c>
      <c r="D104" s="50" t="s">
        <v>1058</v>
      </c>
      <c r="E104" s="55">
        <v>1565.71</v>
      </c>
      <c r="F104" s="55">
        <v>494623.44610000006</v>
      </c>
      <c r="G104" s="55">
        <v>545548.07817230886</v>
      </c>
      <c r="H104" s="56">
        <v>-9.334581883766524E-2</v>
      </c>
      <c r="I104" s="58">
        <v>-50924.632072308799</v>
      </c>
      <c r="J104" s="58">
        <v>315.91000000000003</v>
      </c>
      <c r="K104" s="58">
        <v>348.43494527869711</v>
      </c>
      <c r="L104" s="58">
        <v>315.91000000000003</v>
      </c>
      <c r="M104" s="51" t="s">
        <v>6524</v>
      </c>
      <c r="N104" s="54" t="s">
        <v>6522</v>
      </c>
    </row>
    <row r="105" spans="1:14" ht="15.75" customHeight="1" x14ac:dyDescent="0.2">
      <c r="A105" s="50" t="s">
        <v>948</v>
      </c>
      <c r="B105" s="50" t="s">
        <v>949</v>
      </c>
      <c r="C105" s="50">
        <v>834</v>
      </c>
      <c r="D105" s="50" t="s">
        <v>950</v>
      </c>
      <c r="E105" s="55">
        <v>905.2299999999999</v>
      </c>
      <c r="F105" s="55">
        <v>734413.80769999989</v>
      </c>
      <c r="G105" s="55">
        <v>901525.31821208238</v>
      </c>
      <c r="H105" s="56">
        <v>-0.1853652993833832</v>
      </c>
      <c r="I105" s="58">
        <v>-167111.51051208249</v>
      </c>
      <c r="J105" s="58">
        <v>811.30078289495486</v>
      </c>
      <c r="K105" s="58">
        <v>995.90746905436458</v>
      </c>
      <c r="L105" s="58">
        <v>809.03</v>
      </c>
      <c r="M105" s="51" t="s">
        <v>6524</v>
      </c>
      <c r="N105" s="54" t="s">
        <v>6522</v>
      </c>
    </row>
    <row r="106" spans="1:14" ht="15.75" customHeight="1" x14ac:dyDescent="0.2">
      <c r="A106" s="50" t="s">
        <v>1059</v>
      </c>
      <c r="B106" s="50" t="s">
        <v>1060</v>
      </c>
      <c r="C106" s="50">
        <v>877</v>
      </c>
      <c r="D106" s="50" t="s">
        <v>1061</v>
      </c>
      <c r="E106" s="55">
        <v>2039.65</v>
      </c>
      <c r="F106" s="55">
        <v>569490.67649999994</v>
      </c>
      <c r="G106" s="55">
        <v>824620.42352112662</v>
      </c>
      <c r="H106" s="56">
        <v>-0.30939052653064725</v>
      </c>
      <c r="I106" s="58">
        <v>-255129.74702112668</v>
      </c>
      <c r="J106" s="58">
        <v>279.20999999999998</v>
      </c>
      <c r="K106" s="58">
        <v>404.29506215337267</v>
      </c>
      <c r="L106" s="58">
        <v>279.20999999999998</v>
      </c>
      <c r="M106" s="51" t="s">
        <v>6525</v>
      </c>
      <c r="N106" s="54" t="s">
        <v>6527</v>
      </c>
    </row>
    <row r="107" spans="1:14" ht="15.75" customHeight="1" x14ac:dyDescent="0.2">
      <c r="A107" s="50" t="s">
        <v>957</v>
      </c>
      <c r="B107" s="50" t="s">
        <v>958</v>
      </c>
      <c r="C107" s="50">
        <v>838</v>
      </c>
      <c r="D107" s="50" t="s">
        <v>959</v>
      </c>
      <c r="E107" s="55">
        <v>359.96000000000004</v>
      </c>
      <c r="F107" s="55">
        <v>287145.61210000003</v>
      </c>
      <c r="G107" s="55">
        <v>337062.10354690242</v>
      </c>
      <c r="H107" s="56">
        <v>-0.14809286158732016</v>
      </c>
      <c r="I107" s="58">
        <v>-49916.491446902393</v>
      </c>
      <c r="J107" s="58">
        <v>797.71533531503496</v>
      </c>
      <c r="K107" s="58">
        <v>936.38766403739965</v>
      </c>
      <c r="L107" s="58">
        <v>793.08</v>
      </c>
      <c r="M107" s="51" t="s">
        <v>6525</v>
      </c>
      <c r="N107" s="54" t="s">
        <v>6531</v>
      </c>
    </row>
    <row r="108" spans="1:14" ht="15.75" customHeight="1" x14ac:dyDescent="0.2">
      <c r="A108" s="50" t="s">
        <v>1062</v>
      </c>
      <c r="B108" s="50" t="s">
        <v>1063</v>
      </c>
      <c r="C108" s="50">
        <v>878</v>
      </c>
      <c r="D108" s="50" t="s">
        <v>1064</v>
      </c>
      <c r="E108" s="55">
        <v>774.17</v>
      </c>
      <c r="F108" s="55">
        <v>226916.96870000003</v>
      </c>
      <c r="G108" s="55">
        <v>280786.61693359585</v>
      </c>
      <c r="H108" s="56">
        <v>-0.19185262040582096</v>
      </c>
      <c r="I108" s="58">
        <v>-53869.648233595828</v>
      </c>
      <c r="J108" s="58">
        <v>293.11000000000007</v>
      </c>
      <c r="K108" s="58">
        <v>362.69374547398616</v>
      </c>
      <c r="L108" s="58">
        <v>293.11</v>
      </c>
      <c r="M108" s="51" t="s">
        <v>6525</v>
      </c>
      <c r="N108" s="54" t="s">
        <v>6522</v>
      </c>
    </row>
    <row r="109" spans="1:14" ht="15.75" customHeight="1" x14ac:dyDescent="0.2">
      <c r="A109" s="50" t="s">
        <v>966</v>
      </c>
      <c r="B109" s="50" t="s">
        <v>967</v>
      </c>
      <c r="C109" s="50">
        <v>842</v>
      </c>
      <c r="D109" s="50" t="s">
        <v>968</v>
      </c>
      <c r="E109" s="55">
        <v>1707.95</v>
      </c>
      <c r="F109" s="55">
        <v>972919.41369999992</v>
      </c>
      <c r="G109" s="55">
        <v>1058166.8295345304</v>
      </c>
      <c r="H109" s="56">
        <v>-8.0561413810362414E-2</v>
      </c>
      <c r="I109" s="58">
        <v>-85247.41583453049</v>
      </c>
      <c r="J109" s="58">
        <v>569.64162516467104</v>
      </c>
      <c r="K109" s="58">
        <v>619.55375130099264</v>
      </c>
      <c r="L109" s="58">
        <v>560.99</v>
      </c>
      <c r="M109" s="51" t="s">
        <v>6521</v>
      </c>
      <c r="N109" s="54" t="s">
        <v>6522</v>
      </c>
    </row>
    <row r="110" spans="1:14" ht="15.75" customHeight="1" x14ac:dyDescent="0.2">
      <c r="A110" s="50" t="s">
        <v>993</v>
      </c>
      <c r="B110" s="50" t="s">
        <v>994</v>
      </c>
      <c r="C110" s="50">
        <v>851</v>
      </c>
      <c r="D110" s="50" t="s">
        <v>995</v>
      </c>
      <c r="E110" s="55">
        <v>622.54000000000019</v>
      </c>
      <c r="F110" s="55">
        <v>438162.92929999996</v>
      </c>
      <c r="G110" s="55">
        <v>462701.3541589714</v>
      </c>
      <c r="H110" s="56">
        <v>-5.3032965299126267E-2</v>
      </c>
      <c r="I110" s="58">
        <v>-24538.424858971441</v>
      </c>
      <c r="J110" s="58">
        <v>703.83096556044563</v>
      </c>
      <c r="K110" s="58">
        <v>743.24758916530868</v>
      </c>
      <c r="L110" s="58">
        <v>686.47</v>
      </c>
      <c r="M110" s="51" t="s">
        <v>6524</v>
      </c>
      <c r="N110" s="54" t="s">
        <v>6528</v>
      </c>
    </row>
    <row r="111" spans="1:14" ht="15.75" customHeight="1" x14ac:dyDescent="0.2">
      <c r="A111" s="50" t="s">
        <v>1005</v>
      </c>
      <c r="B111" s="50" t="s">
        <v>1006</v>
      </c>
      <c r="C111" s="50">
        <v>855</v>
      </c>
      <c r="D111" s="50" t="s">
        <v>1007</v>
      </c>
      <c r="E111" s="55">
        <v>2207.4799999999996</v>
      </c>
      <c r="F111" s="55">
        <v>698755.71919999993</v>
      </c>
      <c r="G111" s="55">
        <v>729784.5467791839</v>
      </c>
      <c r="H111" s="56">
        <v>-4.2517792019748812E-2</v>
      </c>
      <c r="I111" s="58">
        <v>-31028.82757918397</v>
      </c>
      <c r="J111" s="58">
        <v>316.54000000000002</v>
      </c>
      <c r="K111" s="58">
        <v>330.59622138328956</v>
      </c>
      <c r="L111" s="58">
        <v>316.54000000000002</v>
      </c>
      <c r="M111" s="51" t="s">
        <v>6521</v>
      </c>
      <c r="N111" s="54" t="s">
        <v>6522</v>
      </c>
    </row>
    <row r="112" spans="1:14" ht="15.75" customHeight="1" x14ac:dyDescent="0.2">
      <c r="A112" s="50" t="s">
        <v>1068</v>
      </c>
      <c r="B112" s="50" t="s">
        <v>1069</v>
      </c>
      <c r="C112" s="50">
        <v>880</v>
      </c>
      <c r="D112" s="50" t="s">
        <v>1070</v>
      </c>
      <c r="E112" s="55">
        <v>6201.65</v>
      </c>
      <c r="F112" s="55">
        <v>2208903.6970000002</v>
      </c>
      <c r="G112" s="55">
        <v>1881974.5780972149</v>
      </c>
      <c r="H112" s="56">
        <v>0.17371601227118028</v>
      </c>
      <c r="I112" s="58">
        <v>326929.11890278524</v>
      </c>
      <c r="J112" s="58">
        <v>356.18000000000006</v>
      </c>
      <c r="K112" s="58">
        <v>303.46352633528414</v>
      </c>
      <c r="L112" s="58">
        <v>356.18</v>
      </c>
      <c r="M112" s="51" t="s">
        <v>6521</v>
      </c>
      <c r="N112" s="54" t="s">
        <v>6526</v>
      </c>
    </row>
    <row r="113" spans="1:14" ht="15.75" customHeight="1" x14ac:dyDescent="0.2">
      <c r="A113" s="50" t="s">
        <v>1014</v>
      </c>
      <c r="B113" s="50" t="s">
        <v>1015</v>
      </c>
      <c r="C113" s="50">
        <v>860</v>
      </c>
      <c r="D113" s="50" t="s">
        <v>1016</v>
      </c>
      <c r="E113" s="55">
        <v>1375.53</v>
      </c>
      <c r="F113" s="55">
        <v>786111.13439999998</v>
      </c>
      <c r="G113" s="55">
        <v>751161.61067448626</v>
      </c>
      <c r="H113" s="56">
        <v>4.6527302818539562E-2</v>
      </c>
      <c r="I113" s="58">
        <v>34949.523725513718</v>
      </c>
      <c r="J113" s="58">
        <v>571.49690257573445</v>
      </c>
      <c r="K113" s="58">
        <v>546.08886078419687</v>
      </c>
      <c r="L113" s="58">
        <v>566.1</v>
      </c>
      <c r="M113" s="51" t="s">
        <v>6521</v>
      </c>
      <c r="N113" s="54" t="s">
        <v>6526</v>
      </c>
    </row>
    <row r="114" spans="1:14" ht="15.75" customHeight="1" x14ac:dyDescent="0.2">
      <c r="A114" s="50" t="s">
        <v>1071</v>
      </c>
      <c r="B114" s="50" t="s">
        <v>1072</v>
      </c>
      <c r="C114" s="50">
        <v>881</v>
      </c>
      <c r="D114" s="50" t="s">
        <v>1073</v>
      </c>
      <c r="E114" s="55">
        <v>9288.7999999999993</v>
      </c>
      <c r="F114" s="55">
        <v>2811905.5359999998</v>
      </c>
      <c r="G114" s="55">
        <v>2942167.8591623143</v>
      </c>
      <c r="H114" s="56">
        <v>-4.4274266254612171E-2</v>
      </c>
      <c r="I114" s="58">
        <v>-130262.32316231448</v>
      </c>
      <c r="J114" s="58">
        <v>302.72000000000003</v>
      </c>
      <c r="K114" s="58">
        <v>316.74359003986677</v>
      </c>
      <c r="L114" s="58">
        <v>302.72000000000003</v>
      </c>
      <c r="M114" s="51" t="s">
        <v>6524</v>
      </c>
      <c r="N114" s="54" t="s">
        <v>6522</v>
      </c>
    </row>
    <row r="115" spans="1:14" ht="15.75" customHeight="1" x14ac:dyDescent="0.2">
      <c r="A115" s="50" t="s">
        <v>1032</v>
      </c>
      <c r="B115" s="50" t="s">
        <v>1033</v>
      </c>
      <c r="C115" s="50">
        <v>868</v>
      </c>
      <c r="D115" s="50" t="s">
        <v>1034</v>
      </c>
      <c r="E115" s="55">
        <v>700.08</v>
      </c>
      <c r="F115" s="55">
        <v>362104.34520000004</v>
      </c>
      <c r="G115" s="55">
        <v>447572.8178253771</v>
      </c>
      <c r="H115" s="56">
        <v>-0.19095992701398379</v>
      </c>
      <c r="I115" s="58">
        <v>-85468.472625377064</v>
      </c>
      <c r="J115" s="58">
        <v>517.23280939321228</v>
      </c>
      <c r="K115" s="58">
        <v>639.31667498768297</v>
      </c>
      <c r="L115" s="58">
        <v>510.04</v>
      </c>
      <c r="M115" s="51" t="s">
        <v>6524</v>
      </c>
      <c r="N115" s="54" t="s">
        <v>6526</v>
      </c>
    </row>
    <row r="116" spans="1:14" ht="15.75" customHeight="1" x14ac:dyDescent="0.2">
      <c r="A116" s="50" t="s">
        <v>1077</v>
      </c>
      <c r="B116" s="50" t="s">
        <v>1078</v>
      </c>
      <c r="C116" s="50">
        <v>1005</v>
      </c>
      <c r="D116" s="50" t="s">
        <v>1079</v>
      </c>
      <c r="E116" s="55">
        <v>2398.77</v>
      </c>
      <c r="F116" s="55">
        <v>7763781.6885000002</v>
      </c>
      <c r="G116" s="55">
        <v>7015826.020042127</v>
      </c>
      <c r="H116" s="56">
        <v>0.10660977999186216</v>
      </c>
      <c r="I116" s="58">
        <v>747955.66845787317</v>
      </c>
      <c r="J116" s="58">
        <v>3236.5677778611539</v>
      </c>
      <c r="K116" s="58">
        <v>2924.759781072019</v>
      </c>
      <c r="L116" s="58">
        <v>3235.05</v>
      </c>
      <c r="M116" s="51" t="s">
        <v>6521</v>
      </c>
      <c r="N116" s="54" t="s">
        <v>6522</v>
      </c>
    </row>
    <row r="117" spans="1:14" ht="15.75" customHeight="1" x14ac:dyDescent="0.2">
      <c r="A117" s="50" t="s">
        <v>1080</v>
      </c>
      <c r="B117" s="50" t="s">
        <v>1081</v>
      </c>
      <c r="C117" s="50">
        <v>1006</v>
      </c>
      <c r="D117" s="50" t="s">
        <v>1082</v>
      </c>
      <c r="E117" s="55">
        <v>3051</v>
      </c>
      <c r="F117" s="55">
        <v>14417137.354100002</v>
      </c>
      <c r="G117" s="55">
        <v>11662350.667167922</v>
      </c>
      <c r="H117" s="56">
        <v>0.23621195808212225</v>
      </c>
      <c r="I117" s="58">
        <v>2754786.6869320795</v>
      </c>
      <c r="J117" s="58">
        <v>4725.38097479515</v>
      </c>
      <c r="K117" s="58">
        <v>3822.4682619363889</v>
      </c>
      <c r="L117" s="58">
        <v>4827.3500000000004</v>
      </c>
      <c r="M117" s="51" t="s">
        <v>6524</v>
      </c>
      <c r="N117" s="54" t="s">
        <v>6522</v>
      </c>
    </row>
    <row r="118" spans="1:14" ht="15.75" customHeight="1" x14ac:dyDescent="0.2">
      <c r="A118" s="50" t="s">
        <v>1083</v>
      </c>
      <c r="B118" s="50" t="s">
        <v>1084</v>
      </c>
      <c r="C118" s="50">
        <v>1007</v>
      </c>
      <c r="D118" s="50" t="s">
        <v>1085</v>
      </c>
      <c r="E118" s="55">
        <v>1051.8599999999999</v>
      </c>
      <c r="F118" s="55">
        <v>6489613.6064999998</v>
      </c>
      <c r="G118" s="55">
        <v>5125798.7212391896</v>
      </c>
      <c r="H118" s="56">
        <v>0.26606875521852347</v>
      </c>
      <c r="I118" s="58">
        <v>1363814.8852608101</v>
      </c>
      <c r="J118" s="58">
        <v>6169.6552834978047</v>
      </c>
      <c r="K118" s="58">
        <v>4873.0807533694506</v>
      </c>
      <c r="L118" s="58">
        <v>6235.98</v>
      </c>
      <c r="M118" s="51" t="s">
        <v>6525</v>
      </c>
      <c r="N118" s="54" t="s">
        <v>6522</v>
      </c>
    </row>
    <row r="119" spans="1:14" ht="15.75" customHeight="1" x14ac:dyDescent="0.2">
      <c r="A119" s="50" t="s">
        <v>1086</v>
      </c>
      <c r="B119" s="50" t="s">
        <v>1087</v>
      </c>
      <c r="C119" s="50">
        <v>1008</v>
      </c>
      <c r="D119" s="50" t="s">
        <v>1088</v>
      </c>
      <c r="E119" s="55">
        <v>465.17</v>
      </c>
      <c r="F119" s="55">
        <v>4400630.3772</v>
      </c>
      <c r="G119" s="55">
        <v>2907440.4562754282</v>
      </c>
      <c r="H119" s="56">
        <v>0.51357540881075181</v>
      </c>
      <c r="I119" s="58">
        <v>1493189.9209245718</v>
      </c>
      <c r="J119" s="58">
        <v>9460.2626506438501</v>
      </c>
      <c r="K119" s="58">
        <v>6250.2750742210974</v>
      </c>
      <c r="L119" s="58">
        <v>9303.2000000000007</v>
      </c>
      <c r="M119" s="51" t="s">
        <v>6525</v>
      </c>
      <c r="N119" s="54" t="s">
        <v>6526</v>
      </c>
    </row>
    <row r="120" spans="1:14" ht="15.75" customHeight="1" x14ac:dyDescent="0.2">
      <c r="A120" s="50" t="s">
        <v>1089</v>
      </c>
      <c r="B120" s="50" t="s">
        <v>1090</v>
      </c>
      <c r="C120" s="50">
        <v>1009</v>
      </c>
      <c r="D120" s="50" t="s">
        <v>1091</v>
      </c>
      <c r="E120" s="55">
        <v>687.49</v>
      </c>
      <c r="F120" s="55">
        <v>645566.85979999998</v>
      </c>
      <c r="G120" s="55">
        <v>640899.27506248734</v>
      </c>
      <c r="H120" s="56">
        <v>7.2828678688356963E-3</v>
      </c>
      <c r="I120" s="58">
        <v>4667.5847375126323</v>
      </c>
      <c r="J120" s="58">
        <v>939.02</v>
      </c>
      <c r="K120" s="58">
        <v>932.23068708270273</v>
      </c>
      <c r="L120" s="58">
        <v>939.02</v>
      </c>
      <c r="M120" s="51" t="s">
        <v>6525</v>
      </c>
      <c r="N120" s="54" t="s">
        <v>6527</v>
      </c>
    </row>
    <row r="121" spans="1:14" ht="15.75" customHeight="1" x14ac:dyDescent="0.2">
      <c r="A121" s="50" t="s">
        <v>1101</v>
      </c>
      <c r="B121" s="50" t="s">
        <v>1102</v>
      </c>
      <c r="C121" s="50">
        <v>1013</v>
      </c>
      <c r="D121" s="50" t="s">
        <v>1103</v>
      </c>
      <c r="E121" s="55">
        <v>1455.29</v>
      </c>
      <c r="F121" s="55">
        <v>3264946.1121</v>
      </c>
      <c r="G121" s="55">
        <v>3079683.8476830702</v>
      </c>
      <c r="H121" s="56">
        <v>6.0156260700690911E-2</v>
      </c>
      <c r="I121" s="58">
        <v>185262.2644169298</v>
      </c>
      <c r="J121" s="58">
        <v>2243.5020594520679</v>
      </c>
      <c r="K121" s="58">
        <v>2116.1994157061963</v>
      </c>
      <c r="L121" s="58">
        <v>2239.81</v>
      </c>
      <c r="M121" s="51" t="s">
        <v>6524</v>
      </c>
      <c r="N121" s="54" t="s">
        <v>6522</v>
      </c>
    </row>
    <row r="122" spans="1:14" ht="15.75" customHeight="1" x14ac:dyDescent="0.2">
      <c r="A122" s="50" t="s">
        <v>1104</v>
      </c>
      <c r="B122" s="50" t="s">
        <v>1105</v>
      </c>
      <c r="C122" s="50">
        <v>1014</v>
      </c>
      <c r="D122" s="50" t="s">
        <v>1106</v>
      </c>
      <c r="E122" s="55">
        <v>1306.46</v>
      </c>
      <c r="F122" s="55">
        <v>4123611.4912</v>
      </c>
      <c r="G122" s="55">
        <v>3444408.2501053018</v>
      </c>
      <c r="H122" s="56">
        <v>0.19719010981753793</v>
      </c>
      <c r="I122" s="58">
        <v>679203.2410946982</v>
      </c>
      <c r="J122" s="58">
        <v>3156.3243353795751</v>
      </c>
      <c r="K122" s="58">
        <v>2636.4437105654224</v>
      </c>
      <c r="L122" s="58">
        <v>3184.41</v>
      </c>
      <c r="M122" s="51" t="s">
        <v>6525</v>
      </c>
      <c r="N122" s="54" t="s">
        <v>6526</v>
      </c>
    </row>
    <row r="123" spans="1:14" ht="15.75" customHeight="1" x14ac:dyDescent="0.2">
      <c r="A123" s="50" t="s">
        <v>1107</v>
      </c>
      <c r="B123" s="50" t="s">
        <v>1108</v>
      </c>
      <c r="C123" s="50">
        <v>1015</v>
      </c>
      <c r="D123" s="50" t="s">
        <v>1109</v>
      </c>
      <c r="E123" s="55">
        <v>517.59999999999991</v>
      </c>
      <c r="F123" s="55">
        <v>2457834.1784000001</v>
      </c>
      <c r="G123" s="55">
        <v>2196375.1637949953</v>
      </c>
      <c r="H123" s="56">
        <v>0.11904114511714114</v>
      </c>
      <c r="I123" s="58">
        <v>261459.01460500481</v>
      </c>
      <c r="J123" s="58">
        <v>4748.520437403401</v>
      </c>
      <c r="K123" s="58">
        <v>4243.3832376255714</v>
      </c>
      <c r="L123" s="58">
        <v>4975.25</v>
      </c>
      <c r="M123" s="51" t="s">
        <v>6525</v>
      </c>
      <c r="N123" s="54" t="s">
        <v>6530</v>
      </c>
    </row>
    <row r="124" spans="1:14" ht="15.75" customHeight="1" x14ac:dyDescent="0.2">
      <c r="A124" s="50" t="s">
        <v>1113</v>
      </c>
      <c r="B124" s="50" t="s">
        <v>1114</v>
      </c>
      <c r="C124" s="50">
        <v>1129</v>
      </c>
      <c r="D124" s="50" t="s">
        <v>1115</v>
      </c>
      <c r="E124" s="55">
        <v>16596.68</v>
      </c>
      <c r="F124" s="55">
        <v>4526910.4368000003</v>
      </c>
      <c r="G124" s="55">
        <v>4713987.3673441391</v>
      </c>
      <c r="H124" s="56">
        <v>-3.9685496791973418E-2</v>
      </c>
      <c r="I124" s="58">
        <v>-187076.93054413889</v>
      </c>
      <c r="J124" s="58">
        <v>272.76</v>
      </c>
      <c r="K124" s="58">
        <v>284.03194900089289</v>
      </c>
      <c r="L124" s="58">
        <v>272.76</v>
      </c>
      <c r="M124" s="51" t="s">
        <v>6521</v>
      </c>
      <c r="N124" s="54" t="s">
        <v>6526</v>
      </c>
    </row>
    <row r="125" spans="1:14" ht="15.75" customHeight="1" x14ac:dyDescent="0.2">
      <c r="A125" s="50" t="s">
        <v>1128</v>
      </c>
      <c r="B125" s="50" t="s">
        <v>1129</v>
      </c>
      <c r="C125" s="50">
        <v>1134</v>
      </c>
      <c r="D125" s="50" t="s">
        <v>1130</v>
      </c>
      <c r="E125" s="55">
        <v>1365.21</v>
      </c>
      <c r="F125" s="55">
        <v>1227176.7615</v>
      </c>
      <c r="G125" s="55">
        <v>1439839.6663443788</v>
      </c>
      <c r="H125" s="56">
        <v>-0.14769901803324426</v>
      </c>
      <c r="I125" s="58">
        <v>-212662.90484437882</v>
      </c>
      <c r="J125" s="58">
        <v>898.89230338189725</v>
      </c>
      <c r="K125" s="58">
        <v>1054.6653381856115</v>
      </c>
      <c r="L125" s="58">
        <v>898.46</v>
      </c>
      <c r="M125" s="51" t="s">
        <v>6524</v>
      </c>
      <c r="N125" s="54" t="s">
        <v>6522</v>
      </c>
    </row>
    <row r="126" spans="1:14" ht="15.75" customHeight="1" x14ac:dyDescent="0.2">
      <c r="A126" s="50" t="s">
        <v>1131</v>
      </c>
      <c r="B126" s="50" t="s">
        <v>1132</v>
      </c>
      <c r="C126" s="50">
        <v>1135</v>
      </c>
      <c r="D126" s="50" t="s">
        <v>1133</v>
      </c>
      <c r="E126" s="55">
        <v>1688.3600000000004</v>
      </c>
      <c r="F126" s="55">
        <v>2404000.0828999998</v>
      </c>
      <c r="G126" s="55">
        <v>2837890.3143937741</v>
      </c>
      <c r="H126" s="56">
        <v>-0.15289182576686766</v>
      </c>
      <c r="I126" s="58">
        <v>-433890.23149377434</v>
      </c>
      <c r="J126" s="58">
        <v>1423.8669969082418</v>
      </c>
      <c r="K126" s="58">
        <v>1680.8561647952886</v>
      </c>
      <c r="L126" s="58">
        <v>1421.59</v>
      </c>
      <c r="M126" s="51" t="s">
        <v>6521</v>
      </c>
      <c r="N126" s="54" t="s">
        <v>6522</v>
      </c>
    </row>
    <row r="127" spans="1:14" ht="15.75" customHeight="1" x14ac:dyDescent="0.2">
      <c r="A127" s="50" t="s">
        <v>1134</v>
      </c>
      <c r="B127" s="50" t="s">
        <v>1135</v>
      </c>
      <c r="C127" s="50">
        <v>1136</v>
      </c>
      <c r="D127" s="50" t="s">
        <v>1136</v>
      </c>
      <c r="E127" s="55">
        <v>2499.1799999999998</v>
      </c>
      <c r="F127" s="55">
        <v>4889238.3131999997</v>
      </c>
      <c r="G127" s="55">
        <v>6062363.659422392</v>
      </c>
      <c r="H127" s="56">
        <v>-0.193509563617001</v>
      </c>
      <c r="I127" s="58">
        <v>-1173125.3462223923</v>
      </c>
      <c r="J127" s="58">
        <v>1956.337003817252</v>
      </c>
      <c r="K127" s="58">
        <v>2425.7411068520046</v>
      </c>
      <c r="L127" s="58">
        <v>1953.22</v>
      </c>
      <c r="M127" s="51" t="s">
        <v>6521</v>
      </c>
      <c r="N127" s="54" t="s">
        <v>6522</v>
      </c>
    </row>
    <row r="128" spans="1:14" ht="15.75" customHeight="1" x14ac:dyDescent="0.2">
      <c r="A128" s="50" t="s">
        <v>1434</v>
      </c>
      <c r="B128" s="50" t="s">
        <v>1435</v>
      </c>
      <c r="C128" s="50">
        <v>1238</v>
      </c>
      <c r="D128" s="50" t="s">
        <v>1436</v>
      </c>
      <c r="E128" s="55">
        <v>2432.31</v>
      </c>
      <c r="F128" s="55">
        <v>740760.01049999997</v>
      </c>
      <c r="G128" s="55">
        <v>876634.77372696169</v>
      </c>
      <c r="H128" s="56">
        <v>-0.15499586292852385</v>
      </c>
      <c r="I128" s="58">
        <v>-135874.76322696172</v>
      </c>
      <c r="J128" s="58">
        <v>304.55</v>
      </c>
      <c r="K128" s="58">
        <v>360.41243662483885</v>
      </c>
      <c r="L128" s="58">
        <v>304.55</v>
      </c>
      <c r="M128" s="51" t="s">
        <v>6524</v>
      </c>
      <c r="N128" s="54" t="s">
        <v>6522</v>
      </c>
    </row>
    <row r="129" spans="1:14" ht="15.75" customHeight="1" x14ac:dyDescent="0.2">
      <c r="A129" s="50" t="s">
        <v>1152</v>
      </c>
      <c r="B129" s="50" t="s">
        <v>1153</v>
      </c>
      <c r="C129" s="50">
        <v>1142</v>
      </c>
      <c r="D129" s="50" t="s">
        <v>1154</v>
      </c>
      <c r="E129" s="55">
        <v>3519.47</v>
      </c>
      <c r="F129" s="55">
        <v>4166902.3764999993</v>
      </c>
      <c r="G129" s="55">
        <v>5113751.3910078444</v>
      </c>
      <c r="H129" s="56">
        <v>-0.18515742008358271</v>
      </c>
      <c r="I129" s="58">
        <v>-946849.01450784504</v>
      </c>
      <c r="J129" s="58">
        <v>1183.9573505385754</v>
      </c>
      <c r="K129" s="58">
        <v>1452.9890554566014</v>
      </c>
      <c r="L129" s="58">
        <v>1178.3599999999999</v>
      </c>
      <c r="M129" s="51" t="s">
        <v>6521</v>
      </c>
      <c r="N129" s="54" t="s">
        <v>6522</v>
      </c>
    </row>
    <row r="130" spans="1:14" ht="15.75" customHeight="1" x14ac:dyDescent="0.2">
      <c r="A130" s="50" t="s">
        <v>1155</v>
      </c>
      <c r="B130" s="50" t="s">
        <v>1156</v>
      </c>
      <c r="C130" s="50">
        <v>1143</v>
      </c>
      <c r="D130" s="50" t="s">
        <v>1157</v>
      </c>
      <c r="E130" s="55">
        <v>5414.4500000000007</v>
      </c>
      <c r="F130" s="55">
        <v>10485708.1757</v>
      </c>
      <c r="G130" s="55">
        <v>12485721.386594458</v>
      </c>
      <c r="H130" s="56">
        <v>-0.16018403334242359</v>
      </c>
      <c r="I130" s="58">
        <v>-2000013.210894458</v>
      </c>
      <c r="J130" s="58">
        <v>1936.6155705011586</v>
      </c>
      <c r="K130" s="58">
        <v>2305.9999421168272</v>
      </c>
      <c r="L130" s="58">
        <v>2004.82</v>
      </c>
      <c r="M130" s="51" t="s">
        <v>6521</v>
      </c>
      <c r="N130" s="54" t="s">
        <v>6522</v>
      </c>
    </row>
    <row r="131" spans="1:14" ht="15.75" customHeight="1" x14ac:dyDescent="0.2">
      <c r="A131" s="50" t="s">
        <v>1158</v>
      </c>
      <c r="B131" s="50" t="s">
        <v>1159</v>
      </c>
      <c r="C131" s="50">
        <v>1144</v>
      </c>
      <c r="D131" s="50" t="s">
        <v>1160</v>
      </c>
      <c r="E131" s="55">
        <v>4131.57</v>
      </c>
      <c r="F131" s="55">
        <v>9896727.2277999986</v>
      </c>
      <c r="G131" s="55">
        <v>11001773.666202616</v>
      </c>
      <c r="H131" s="56">
        <v>-0.10044257152801761</v>
      </c>
      <c r="I131" s="58">
        <v>-1105046.4384026174</v>
      </c>
      <c r="J131" s="58">
        <v>2395.3913954743593</v>
      </c>
      <c r="K131" s="58">
        <v>2662.8554438633782</v>
      </c>
      <c r="L131" s="58">
        <v>2393.9299999999998</v>
      </c>
      <c r="M131" s="51" t="s">
        <v>6521</v>
      </c>
      <c r="N131" s="54" t="s">
        <v>6522</v>
      </c>
    </row>
    <row r="132" spans="1:14" ht="15.75" customHeight="1" x14ac:dyDescent="0.2">
      <c r="A132" s="50" t="s">
        <v>1161</v>
      </c>
      <c r="B132" s="50" t="s">
        <v>1162</v>
      </c>
      <c r="C132" s="50">
        <v>1145</v>
      </c>
      <c r="D132" s="50" t="s">
        <v>1163</v>
      </c>
      <c r="E132" s="55">
        <v>932.52999999999986</v>
      </c>
      <c r="F132" s="55">
        <v>2932355.4085999997</v>
      </c>
      <c r="G132" s="55">
        <v>3694779.4049028507</v>
      </c>
      <c r="H132" s="56">
        <v>-0.20635169593376523</v>
      </c>
      <c r="I132" s="58">
        <v>-762423.99630285101</v>
      </c>
      <c r="J132" s="58">
        <v>3144.5158961105813</v>
      </c>
      <c r="K132" s="58">
        <v>3962.1024577255976</v>
      </c>
      <c r="L132" s="58">
        <v>2943.14</v>
      </c>
      <c r="M132" s="51" t="s">
        <v>6523</v>
      </c>
      <c r="N132" s="54" t="s">
        <v>6530</v>
      </c>
    </row>
    <row r="133" spans="1:14" ht="15.75" customHeight="1" x14ac:dyDescent="0.2">
      <c r="A133" s="50" t="s">
        <v>1437</v>
      </c>
      <c r="B133" s="50" t="s">
        <v>1438</v>
      </c>
      <c r="C133" s="50">
        <v>1239</v>
      </c>
      <c r="D133" s="50" t="s">
        <v>1439</v>
      </c>
      <c r="E133" s="55">
        <v>2621.5699999999993</v>
      </c>
      <c r="F133" s="55">
        <v>779287.89819999994</v>
      </c>
      <c r="G133" s="55">
        <v>931147.82008046808</v>
      </c>
      <c r="H133" s="56">
        <v>-0.16308895172771243</v>
      </c>
      <c r="I133" s="58">
        <v>-151859.92188046814</v>
      </c>
      <c r="J133" s="58">
        <v>297.26000000000005</v>
      </c>
      <c r="K133" s="58">
        <v>355.18709020948069</v>
      </c>
      <c r="L133" s="58">
        <v>297.26</v>
      </c>
      <c r="M133" s="51" t="s">
        <v>6521</v>
      </c>
      <c r="N133" s="54" t="s">
        <v>6527</v>
      </c>
    </row>
    <row r="134" spans="1:14" ht="15.75" customHeight="1" x14ac:dyDescent="0.2">
      <c r="A134" s="50" t="s">
        <v>1179</v>
      </c>
      <c r="B134" s="50" t="s">
        <v>1180</v>
      </c>
      <c r="C134" s="50">
        <v>1151</v>
      </c>
      <c r="D134" s="50" t="s">
        <v>1181</v>
      </c>
      <c r="E134" s="55">
        <v>426.54</v>
      </c>
      <c r="F134" s="55">
        <v>605834.15520000004</v>
      </c>
      <c r="G134" s="55">
        <v>629179.931827005</v>
      </c>
      <c r="H134" s="56">
        <v>-3.7105087823150695E-2</v>
      </c>
      <c r="I134" s="58">
        <v>-23345.776627004961</v>
      </c>
      <c r="J134" s="58">
        <v>1420.3454663103109</v>
      </c>
      <c r="K134" s="58">
        <v>1475.0783791133422</v>
      </c>
      <c r="L134" s="58">
        <v>1414.15</v>
      </c>
      <c r="M134" s="51" t="s">
        <v>6525</v>
      </c>
      <c r="N134" s="54" t="s">
        <v>6530</v>
      </c>
    </row>
    <row r="135" spans="1:14" ht="15.75" customHeight="1" x14ac:dyDescent="0.2">
      <c r="A135" s="50" t="s">
        <v>1182</v>
      </c>
      <c r="B135" s="50" t="s">
        <v>1183</v>
      </c>
      <c r="C135" s="50">
        <v>1152</v>
      </c>
      <c r="D135" s="50" t="s">
        <v>1184</v>
      </c>
      <c r="E135" s="55">
        <v>824.86999999999989</v>
      </c>
      <c r="F135" s="55">
        <v>1874954.9504000002</v>
      </c>
      <c r="G135" s="55">
        <v>2130354.8175981962</v>
      </c>
      <c r="H135" s="56">
        <v>-0.11988607019282305</v>
      </c>
      <c r="I135" s="58">
        <v>-255399.86719819601</v>
      </c>
      <c r="J135" s="58">
        <v>2273.0308417083911</v>
      </c>
      <c r="K135" s="58">
        <v>2582.6552276094371</v>
      </c>
      <c r="L135" s="58">
        <v>2267.4</v>
      </c>
      <c r="M135" s="51" t="s">
        <v>6524</v>
      </c>
      <c r="N135" s="54" t="s">
        <v>6522</v>
      </c>
    </row>
    <row r="136" spans="1:14" ht="15.75" customHeight="1" x14ac:dyDescent="0.2">
      <c r="A136" s="50" t="s">
        <v>1185</v>
      </c>
      <c r="B136" s="50" t="s">
        <v>1186</v>
      </c>
      <c r="C136" s="50">
        <v>1153</v>
      </c>
      <c r="D136" s="50" t="s">
        <v>1187</v>
      </c>
      <c r="E136" s="55">
        <v>1063.21</v>
      </c>
      <c r="F136" s="55">
        <v>3056157.8682000004</v>
      </c>
      <c r="G136" s="55">
        <v>3363523.8721064213</v>
      </c>
      <c r="H136" s="56">
        <v>-9.1382138374398236E-2</v>
      </c>
      <c r="I136" s="58">
        <v>-307366.0039064209</v>
      </c>
      <c r="J136" s="58">
        <v>2874.4630582857576</v>
      </c>
      <c r="K136" s="58">
        <v>3163.5555272302004</v>
      </c>
      <c r="L136" s="58">
        <v>2888.57</v>
      </c>
      <c r="M136" s="51" t="s">
        <v>6524</v>
      </c>
      <c r="N136" s="54" t="s">
        <v>6527</v>
      </c>
    </row>
    <row r="137" spans="1:14" ht="15.75" customHeight="1" x14ac:dyDescent="0.2">
      <c r="A137" s="50" t="s">
        <v>1188</v>
      </c>
      <c r="B137" s="50" t="s">
        <v>1189</v>
      </c>
      <c r="C137" s="50">
        <v>1154</v>
      </c>
      <c r="D137" s="50" t="s">
        <v>1190</v>
      </c>
      <c r="E137" s="55">
        <v>590.02</v>
      </c>
      <c r="F137" s="55">
        <v>2859613.5253999997</v>
      </c>
      <c r="G137" s="55">
        <v>3837832.4624744779</v>
      </c>
      <c r="H137" s="56">
        <v>-0.25488838990219043</v>
      </c>
      <c r="I137" s="58">
        <v>-978218.93707447825</v>
      </c>
      <c r="J137" s="58">
        <v>4846.6382926002507</v>
      </c>
      <c r="K137" s="58">
        <v>6504.5802896079422</v>
      </c>
      <c r="L137" s="58">
        <v>4648.41</v>
      </c>
      <c r="M137" s="51" t="s">
        <v>6525</v>
      </c>
      <c r="N137" s="54" t="s">
        <v>6530</v>
      </c>
    </row>
    <row r="138" spans="1:14" ht="15.75" customHeight="1" x14ac:dyDescent="0.2">
      <c r="A138" s="50" t="s">
        <v>1194</v>
      </c>
      <c r="B138" s="50" t="s">
        <v>1195</v>
      </c>
      <c r="C138" s="50">
        <v>1156</v>
      </c>
      <c r="D138" s="50" t="s">
        <v>1196</v>
      </c>
      <c r="E138" s="55">
        <v>1157.82</v>
      </c>
      <c r="F138" s="55">
        <v>1009147.5024000001</v>
      </c>
      <c r="G138" s="55">
        <v>1207318.8519644935</v>
      </c>
      <c r="H138" s="56">
        <v>-0.16414168406468443</v>
      </c>
      <c r="I138" s="58">
        <v>-198171.3495644934</v>
      </c>
      <c r="J138" s="58">
        <v>871.5927366948232</v>
      </c>
      <c r="K138" s="58">
        <v>1042.7517679470848</v>
      </c>
      <c r="L138" s="58">
        <v>871.07</v>
      </c>
      <c r="M138" s="51" t="s">
        <v>6524</v>
      </c>
      <c r="N138" s="54" t="s">
        <v>6526</v>
      </c>
    </row>
    <row r="139" spans="1:14" ht="15.75" customHeight="1" x14ac:dyDescent="0.2">
      <c r="A139" s="50" t="s">
        <v>1197</v>
      </c>
      <c r="B139" s="50" t="s">
        <v>1198</v>
      </c>
      <c r="C139" s="50">
        <v>1157</v>
      </c>
      <c r="D139" s="50" t="s">
        <v>1199</v>
      </c>
      <c r="E139" s="55">
        <v>1001.8499999999999</v>
      </c>
      <c r="F139" s="55">
        <v>1672767.4004999998</v>
      </c>
      <c r="G139" s="55">
        <v>2183201.1552684861</v>
      </c>
      <c r="H139" s="56">
        <v>-0.23380060675431169</v>
      </c>
      <c r="I139" s="58">
        <v>-510433.75476848637</v>
      </c>
      <c r="J139" s="58">
        <v>1669.6784952837249</v>
      </c>
      <c r="K139" s="58">
        <v>2179.1696913395081</v>
      </c>
      <c r="L139" s="58">
        <v>1770.5</v>
      </c>
      <c r="M139" s="51" t="s">
        <v>6524</v>
      </c>
      <c r="N139" s="54" t="s">
        <v>6528</v>
      </c>
    </row>
    <row r="140" spans="1:14" ht="15.75" customHeight="1" x14ac:dyDescent="0.2">
      <c r="A140" s="50" t="s">
        <v>1200</v>
      </c>
      <c r="B140" s="50" t="s">
        <v>1201</v>
      </c>
      <c r="C140" s="50">
        <v>1158</v>
      </c>
      <c r="D140" s="50" t="s">
        <v>1202</v>
      </c>
      <c r="E140" s="55">
        <v>464.35999999999996</v>
      </c>
      <c r="F140" s="55">
        <v>966531.00119999994</v>
      </c>
      <c r="G140" s="55">
        <v>1234548.2169488873</v>
      </c>
      <c r="H140" s="56">
        <v>-0.21709740621656404</v>
      </c>
      <c r="I140" s="58">
        <v>-268017.21574888739</v>
      </c>
      <c r="J140" s="58">
        <v>2081.4260513394779</v>
      </c>
      <c r="K140" s="58">
        <v>2658.601552564578</v>
      </c>
      <c r="L140" s="58">
        <v>2064.9699999999998</v>
      </c>
      <c r="M140" s="51" t="s">
        <v>6525</v>
      </c>
      <c r="N140" s="54" t="s">
        <v>6522</v>
      </c>
    </row>
    <row r="141" spans="1:14" ht="15.75" customHeight="1" x14ac:dyDescent="0.2">
      <c r="A141" s="50" t="s">
        <v>1206</v>
      </c>
      <c r="B141" s="50" t="s">
        <v>1207</v>
      </c>
      <c r="C141" s="50">
        <v>1160</v>
      </c>
      <c r="D141" s="50" t="s">
        <v>1208</v>
      </c>
      <c r="E141" s="55">
        <v>189.29000000000002</v>
      </c>
      <c r="F141" s="55">
        <v>36184.676400000004</v>
      </c>
      <c r="G141" s="55">
        <v>22816.567589607839</v>
      </c>
      <c r="H141" s="56">
        <v>0.58589482216776889</v>
      </c>
      <c r="I141" s="58">
        <v>13368.108810392165</v>
      </c>
      <c r="J141" s="58">
        <v>191.16</v>
      </c>
      <c r="K141" s="58">
        <v>120.5376279233337</v>
      </c>
      <c r="L141" s="58">
        <v>191.16</v>
      </c>
      <c r="M141" s="51" t="s">
        <v>6525</v>
      </c>
      <c r="N141" s="54" t="s">
        <v>6531</v>
      </c>
    </row>
    <row r="142" spans="1:14" ht="15.75" customHeight="1" x14ac:dyDescent="0.2">
      <c r="A142" s="50" t="s">
        <v>1209</v>
      </c>
      <c r="B142" s="50" t="s">
        <v>1210</v>
      </c>
      <c r="C142" s="50">
        <v>1161</v>
      </c>
      <c r="D142" s="50" t="s">
        <v>1211</v>
      </c>
      <c r="E142" s="55">
        <v>1618.47</v>
      </c>
      <c r="F142" s="55">
        <v>1898580.7099000001</v>
      </c>
      <c r="G142" s="55">
        <v>1695272.9925252867</v>
      </c>
      <c r="H142" s="56">
        <v>0.11992624094828841</v>
      </c>
      <c r="I142" s="58">
        <v>203307.71737471339</v>
      </c>
      <c r="J142" s="58">
        <v>1173.0713018468059</v>
      </c>
      <c r="K142" s="58">
        <v>1047.4540723802645</v>
      </c>
      <c r="L142" s="58">
        <v>1155.51</v>
      </c>
      <c r="M142" s="51" t="s">
        <v>6521</v>
      </c>
      <c r="N142" s="54" t="s">
        <v>6522</v>
      </c>
    </row>
    <row r="143" spans="1:14" ht="15.75" customHeight="1" x14ac:dyDescent="0.2">
      <c r="A143" s="50" t="s">
        <v>1212</v>
      </c>
      <c r="B143" s="50" t="s">
        <v>1213</v>
      </c>
      <c r="C143" s="50">
        <v>1162</v>
      </c>
      <c r="D143" s="50" t="s">
        <v>1214</v>
      </c>
      <c r="E143" s="55">
        <v>1751.74</v>
      </c>
      <c r="F143" s="55">
        <v>5309473.7061999999</v>
      </c>
      <c r="G143" s="55">
        <v>4190552.0306823365</v>
      </c>
      <c r="H143" s="56">
        <v>0.26701056742051055</v>
      </c>
      <c r="I143" s="58">
        <v>1118921.6755176634</v>
      </c>
      <c r="J143" s="58">
        <v>3030.9713234840788</v>
      </c>
      <c r="K143" s="58">
        <v>2392.222607625753</v>
      </c>
      <c r="L143" s="58">
        <v>3009.73</v>
      </c>
      <c r="M143" s="51" t="s">
        <v>6521</v>
      </c>
      <c r="N143" s="54" t="s">
        <v>6527</v>
      </c>
    </row>
    <row r="144" spans="1:14" ht="15.75" customHeight="1" x14ac:dyDescent="0.2">
      <c r="A144" s="50" t="s">
        <v>1215</v>
      </c>
      <c r="B144" s="50" t="s">
        <v>1216</v>
      </c>
      <c r="C144" s="50">
        <v>1163</v>
      </c>
      <c r="D144" s="50" t="s">
        <v>1217</v>
      </c>
      <c r="E144" s="55">
        <v>1865.4999999999998</v>
      </c>
      <c r="F144" s="55">
        <v>7145143.9084000001</v>
      </c>
      <c r="G144" s="55">
        <v>7121967.9595584199</v>
      </c>
      <c r="H144" s="56">
        <v>3.254149551526142E-3</v>
      </c>
      <c r="I144" s="58">
        <v>23175.94884158019</v>
      </c>
      <c r="J144" s="58">
        <v>3830.1495086571967</v>
      </c>
      <c r="K144" s="58">
        <v>3817.7260571205688</v>
      </c>
      <c r="L144" s="58">
        <v>3792.46</v>
      </c>
      <c r="M144" s="51" t="s">
        <v>6524</v>
      </c>
      <c r="N144" s="54" t="s">
        <v>6526</v>
      </c>
    </row>
    <row r="145" spans="1:14" ht="15.75" customHeight="1" x14ac:dyDescent="0.2">
      <c r="A145" s="50" t="s">
        <v>1218</v>
      </c>
      <c r="B145" s="50" t="s">
        <v>1219</v>
      </c>
      <c r="C145" s="50">
        <v>1164</v>
      </c>
      <c r="D145" s="50" t="s">
        <v>1220</v>
      </c>
      <c r="E145" s="55">
        <v>707.91</v>
      </c>
      <c r="F145" s="55">
        <v>3891412.4045000002</v>
      </c>
      <c r="G145" s="55">
        <v>3451688.4017953984</v>
      </c>
      <c r="H145" s="56">
        <v>0.12739388714111022</v>
      </c>
      <c r="I145" s="58">
        <v>439724.00270460173</v>
      </c>
      <c r="J145" s="58">
        <v>5497.0439808732754</v>
      </c>
      <c r="K145" s="58">
        <v>4875.8859202375988</v>
      </c>
      <c r="L145" s="58">
        <v>5441.21</v>
      </c>
      <c r="M145" s="51" t="s">
        <v>6525</v>
      </c>
      <c r="N145" s="54" t="s">
        <v>6530</v>
      </c>
    </row>
    <row r="146" spans="1:14" ht="15.75" customHeight="1" x14ac:dyDescent="0.2">
      <c r="A146" s="50" t="s">
        <v>1221</v>
      </c>
      <c r="B146" s="50" t="s">
        <v>1222</v>
      </c>
      <c r="C146" s="50">
        <v>1165</v>
      </c>
      <c r="D146" s="50" t="s">
        <v>1223</v>
      </c>
      <c r="E146" s="55">
        <v>2600.1599999999994</v>
      </c>
      <c r="F146" s="55">
        <v>994457.19359999988</v>
      </c>
      <c r="G146" s="55">
        <v>1087386.8584101943</v>
      </c>
      <c r="H146" s="56">
        <v>-8.5461456602539343E-2</v>
      </c>
      <c r="I146" s="58">
        <v>-92929.664810194401</v>
      </c>
      <c r="J146" s="58">
        <v>382.46000000000004</v>
      </c>
      <c r="K146" s="58">
        <v>418.1999793898047</v>
      </c>
      <c r="L146" s="58">
        <v>382.46</v>
      </c>
      <c r="M146" s="51" t="s">
        <v>6524</v>
      </c>
      <c r="N146" s="54" t="s">
        <v>6528</v>
      </c>
    </row>
    <row r="147" spans="1:14" ht="15.75" customHeight="1" x14ac:dyDescent="0.2">
      <c r="A147" s="50" t="s">
        <v>1224</v>
      </c>
      <c r="B147" s="50" t="s">
        <v>1225</v>
      </c>
      <c r="C147" s="50">
        <v>1166</v>
      </c>
      <c r="D147" s="50" t="s">
        <v>1226</v>
      </c>
      <c r="E147" s="55">
        <v>2264.3599999999997</v>
      </c>
      <c r="F147" s="55">
        <v>3004579.284</v>
      </c>
      <c r="G147" s="55">
        <v>3836973.3986419844</v>
      </c>
      <c r="H147" s="56">
        <v>-0.21694028812829214</v>
      </c>
      <c r="I147" s="58">
        <v>-832394.11464198446</v>
      </c>
      <c r="J147" s="58">
        <v>1326.9</v>
      </c>
      <c r="K147" s="58">
        <v>1694.5067916064518</v>
      </c>
      <c r="L147" s="58">
        <v>1326.9</v>
      </c>
      <c r="M147" s="51" t="s">
        <v>6521</v>
      </c>
      <c r="N147" s="54" t="s">
        <v>6522</v>
      </c>
    </row>
    <row r="148" spans="1:14" ht="15.75" customHeight="1" x14ac:dyDescent="0.2">
      <c r="A148" s="50" t="s">
        <v>1227</v>
      </c>
      <c r="B148" s="50" t="s">
        <v>1228</v>
      </c>
      <c r="C148" s="50">
        <v>1167</v>
      </c>
      <c r="D148" s="50" t="s">
        <v>1229</v>
      </c>
      <c r="E148" s="55">
        <v>2097.2499999999995</v>
      </c>
      <c r="F148" s="55">
        <v>3228138.0154000004</v>
      </c>
      <c r="G148" s="55">
        <v>4082999.7721993802</v>
      </c>
      <c r="H148" s="56">
        <v>-0.20937100281514187</v>
      </c>
      <c r="I148" s="58">
        <v>-854861.75679937983</v>
      </c>
      <c r="J148" s="58">
        <v>1539.224229538682</v>
      </c>
      <c r="K148" s="58">
        <v>1946.8350326376833</v>
      </c>
      <c r="L148" s="58">
        <v>1568.46</v>
      </c>
      <c r="M148" s="51" t="s">
        <v>6521</v>
      </c>
      <c r="N148" s="54" t="s">
        <v>6528</v>
      </c>
    </row>
    <row r="149" spans="1:14" ht="15.75" customHeight="1" x14ac:dyDescent="0.2">
      <c r="A149" s="50" t="s">
        <v>1230</v>
      </c>
      <c r="B149" s="50" t="s">
        <v>1231</v>
      </c>
      <c r="C149" s="50">
        <v>1168</v>
      </c>
      <c r="D149" s="50" t="s">
        <v>1232</v>
      </c>
      <c r="E149" s="55">
        <v>1425.8099999999997</v>
      </c>
      <c r="F149" s="55">
        <v>3154009.3857</v>
      </c>
      <c r="G149" s="55">
        <v>3904656.5117274774</v>
      </c>
      <c r="H149" s="56">
        <v>-0.1922440869697345</v>
      </c>
      <c r="I149" s="58">
        <v>-750647.12602747744</v>
      </c>
      <c r="J149" s="58">
        <v>2212.0825255118148</v>
      </c>
      <c r="K149" s="58">
        <v>2738.5531815090917</v>
      </c>
      <c r="L149" s="58">
        <v>2216.37</v>
      </c>
      <c r="M149" s="51" t="s">
        <v>6524</v>
      </c>
      <c r="N149" s="54" t="s">
        <v>6528</v>
      </c>
    </row>
    <row r="150" spans="1:14" ht="15.75" customHeight="1" x14ac:dyDescent="0.2">
      <c r="A150" s="50" t="s">
        <v>1236</v>
      </c>
      <c r="B150" s="50" t="s">
        <v>1237</v>
      </c>
      <c r="C150" s="50">
        <v>1170</v>
      </c>
      <c r="D150" s="50" t="s">
        <v>1238</v>
      </c>
      <c r="E150" s="55">
        <v>1292.6500000000001</v>
      </c>
      <c r="F150" s="55">
        <v>353565.62800000003</v>
      </c>
      <c r="G150" s="55">
        <v>444876.42308797938</v>
      </c>
      <c r="H150" s="56">
        <v>-0.20524979600890558</v>
      </c>
      <c r="I150" s="58">
        <v>-91310.79508797935</v>
      </c>
      <c r="J150" s="58">
        <v>273.52</v>
      </c>
      <c r="K150" s="58">
        <v>344.15845208523524</v>
      </c>
      <c r="L150" s="58">
        <v>273.52</v>
      </c>
      <c r="M150" s="51" t="s">
        <v>6524</v>
      </c>
      <c r="N150" s="54" t="s">
        <v>6527</v>
      </c>
    </row>
    <row r="151" spans="1:14" ht="15.75" customHeight="1" x14ac:dyDescent="0.2">
      <c r="A151" s="50" t="s">
        <v>1239</v>
      </c>
      <c r="B151" s="50" t="s">
        <v>1240</v>
      </c>
      <c r="C151" s="50">
        <v>1171</v>
      </c>
      <c r="D151" s="50" t="s">
        <v>1241</v>
      </c>
      <c r="E151" s="55">
        <v>7276.86</v>
      </c>
      <c r="F151" s="55">
        <v>2961536.4827999999</v>
      </c>
      <c r="G151" s="55">
        <v>3106707.311739854</v>
      </c>
      <c r="H151" s="56">
        <v>-4.6728196245353404E-2</v>
      </c>
      <c r="I151" s="58">
        <v>-145170.82893985417</v>
      </c>
      <c r="J151" s="58">
        <v>406.98</v>
      </c>
      <c r="K151" s="58">
        <v>426.92965258914614</v>
      </c>
      <c r="L151" s="58">
        <v>406.98</v>
      </c>
      <c r="M151" s="51" t="s">
        <v>6524</v>
      </c>
      <c r="N151" s="54" t="s">
        <v>6530</v>
      </c>
    </row>
    <row r="152" spans="1:14" ht="15.75" customHeight="1" x14ac:dyDescent="0.2">
      <c r="A152" s="50" t="s">
        <v>1242</v>
      </c>
      <c r="B152" s="50" t="s">
        <v>1243</v>
      </c>
      <c r="C152" s="50">
        <v>1172</v>
      </c>
      <c r="D152" s="50" t="s">
        <v>1244</v>
      </c>
      <c r="E152" s="55">
        <v>1586.4</v>
      </c>
      <c r="F152" s="55">
        <v>2168490.4751999998</v>
      </c>
      <c r="G152" s="55">
        <v>2522827.1687855809</v>
      </c>
      <c r="H152" s="56">
        <v>-0.14045222675961155</v>
      </c>
      <c r="I152" s="58">
        <v>-354336.69358558115</v>
      </c>
      <c r="J152" s="58">
        <v>1366.9254130105899</v>
      </c>
      <c r="K152" s="58">
        <v>1590.2843978729077</v>
      </c>
      <c r="L152" s="58">
        <v>1330.15</v>
      </c>
      <c r="M152" s="51" t="s">
        <v>6521</v>
      </c>
      <c r="N152" s="54" t="s">
        <v>6522</v>
      </c>
    </row>
    <row r="153" spans="1:14" ht="15.75" customHeight="1" x14ac:dyDescent="0.2">
      <c r="A153" s="50" t="s">
        <v>1251</v>
      </c>
      <c r="B153" s="50" t="s">
        <v>1252</v>
      </c>
      <c r="C153" s="50">
        <v>1175</v>
      </c>
      <c r="D153" s="50" t="s">
        <v>1253</v>
      </c>
      <c r="E153" s="55">
        <v>1077.98</v>
      </c>
      <c r="F153" s="55">
        <v>906226.75120000006</v>
      </c>
      <c r="G153" s="55">
        <v>1038972.8025674653</v>
      </c>
      <c r="H153" s="56">
        <v>-0.12776662780722359</v>
      </c>
      <c r="I153" s="58">
        <v>-132746.05136746529</v>
      </c>
      <c r="J153" s="58">
        <v>840.67121022653487</v>
      </c>
      <c r="K153" s="58">
        <v>963.81454439550396</v>
      </c>
      <c r="L153" s="58">
        <v>840.44</v>
      </c>
      <c r="M153" s="51" t="s">
        <v>6521</v>
      </c>
      <c r="N153" s="54" t="s">
        <v>6522</v>
      </c>
    </row>
    <row r="154" spans="1:14" ht="15.75" customHeight="1" x14ac:dyDescent="0.2">
      <c r="A154" s="50" t="s">
        <v>1254</v>
      </c>
      <c r="B154" s="50" t="s">
        <v>1255</v>
      </c>
      <c r="C154" s="50">
        <v>1176</v>
      </c>
      <c r="D154" s="50" t="s">
        <v>1256</v>
      </c>
      <c r="E154" s="55">
        <v>396.22</v>
      </c>
      <c r="F154" s="55">
        <v>530487.07140000002</v>
      </c>
      <c r="G154" s="55">
        <v>525739.60800514766</v>
      </c>
      <c r="H154" s="56">
        <v>9.0300660680027178E-3</v>
      </c>
      <c r="I154" s="58">
        <v>4747.4633948523551</v>
      </c>
      <c r="J154" s="58">
        <v>1338.87</v>
      </c>
      <c r="K154" s="58">
        <v>1326.888112677673</v>
      </c>
      <c r="L154" s="58">
        <v>1338.87</v>
      </c>
      <c r="M154" s="51" t="s">
        <v>6523</v>
      </c>
      <c r="N154" s="54" t="s">
        <v>6530</v>
      </c>
    </row>
    <row r="155" spans="1:14" ht="15.75" customHeight="1" x14ac:dyDescent="0.2">
      <c r="A155" s="50" t="s">
        <v>1266</v>
      </c>
      <c r="B155" s="50" t="s">
        <v>1267</v>
      </c>
      <c r="C155" s="50">
        <v>1180</v>
      </c>
      <c r="D155" s="50" t="s">
        <v>1268</v>
      </c>
      <c r="E155" s="55">
        <v>781.32</v>
      </c>
      <c r="F155" s="55">
        <v>470112.43080000003</v>
      </c>
      <c r="G155" s="55">
        <v>535525.61213519296</v>
      </c>
      <c r="H155" s="56">
        <v>-0.12214762441404847</v>
      </c>
      <c r="I155" s="58">
        <v>-65413.18133519293</v>
      </c>
      <c r="J155" s="58">
        <v>601.69000000000005</v>
      </c>
      <c r="K155" s="58">
        <v>685.41137067423449</v>
      </c>
      <c r="L155" s="58">
        <v>601.69000000000005</v>
      </c>
      <c r="M155" s="51" t="s">
        <v>6525</v>
      </c>
      <c r="N155" s="54" t="s">
        <v>6530</v>
      </c>
    </row>
    <row r="156" spans="1:14" ht="15.75" customHeight="1" x14ac:dyDescent="0.2">
      <c r="A156" s="50" t="s">
        <v>1269</v>
      </c>
      <c r="B156" s="50" t="s">
        <v>1270</v>
      </c>
      <c r="C156" s="50">
        <v>1181</v>
      </c>
      <c r="D156" s="50" t="s">
        <v>1271</v>
      </c>
      <c r="E156" s="55">
        <v>1416.14</v>
      </c>
      <c r="F156" s="55">
        <v>2392695.0721</v>
      </c>
      <c r="G156" s="55">
        <v>2757754.6913793716</v>
      </c>
      <c r="H156" s="56">
        <v>-0.13237566793759181</v>
      </c>
      <c r="I156" s="58">
        <v>-365059.61927937157</v>
      </c>
      <c r="J156" s="58">
        <v>1689.5893570550934</v>
      </c>
      <c r="K156" s="58">
        <v>1947.3743354324936</v>
      </c>
      <c r="L156" s="58">
        <v>1813.82</v>
      </c>
      <c r="M156" s="51" t="s">
        <v>6521</v>
      </c>
      <c r="N156" s="54" t="s">
        <v>6527</v>
      </c>
    </row>
    <row r="157" spans="1:14" ht="15.75" customHeight="1" x14ac:dyDescent="0.2">
      <c r="A157" s="50" t="s">
        <v>1272</v>
      </c>
      <c r="B157" s="50" t="s">
        <v>1273</v>
      </c>
      <c r="C157" s="50">
        <v>1182</v>
      </c>
      <c r="D157" s="50" t="s">
        <v>1274</v>
      </c>
      <c r="E157" s="55">
        <v>1293.8500000000001</v>
      </c>
      <c r="F157" s="55">
        <v>3053585.3595000003</v>
      </c>
      <c r="G157" s="55">
        <v>3381043.1058437</v>
      </c>
      <c r="H157" s="56">
        <v>-9.6851100708456261E-2</v>
      </c>
      <c r="I157" s="58">
        <v>-327457.74634369975</v>
      </c>
      <c r="J157" s="58">
        <v>2360.0767936777834</v>
      </c>
      <c r="K157" s="58">
        <v>2613.1646681174011</v>
      </c>
      <c r="L157" s="58">
        <v>2335.23</v>
      </c>
      <c r="M157" s="51" t="s">
        <v>6521</v>
      </c>
      <c r="N157" s="54" t="s">
        <v>6527</v>
      </c>
    </row>
    <row r="158" spans="1:14" ht="15.75" customHeight="1" x14ac:dyDescent="0.2">
      <c r="A158" s="50" t="s">
        <v>1275</v>
      </c>
      <c r="B158" s="50" t="s">
        <v>1276</v>
      </c>
      <c r="C158" s="50">
        <v>1183</v>
      </c>
      <c r="D158" s="50" t="s">
        <v>1277</v>
      </c>
      <c r="E158" s="55">
        <v>483.48</v>
      </c>
      <c r="F158" s="55">
        <v>1255343.8983</v>
      </c>
      <c r="G158" s="55">
        <v>1402618.8453394829</v>
      </c>
      <c r="H158" s="56">
        <v>-0.10499997738433153</v>
      </c>
      <c r="I158" s="58">
        <v>-147274.94703948288</v>
      </c>
      <c r="J158" s="58">
        <v>2596.4753418962523</v>
      </c>
      <c r="K158" s="58">
        <v>2901.0896941744909</v>
      </c>
      <c r="L158" s="58">
        <v>2458.12</v>
      </c>
      <c r="M158" s="51" t="s">
        <v>6523</v>
      </c>
      <c r="N158" s="54" t="s">
        <v>6530</v>
      </c>
    </row>
    <row r="159" spans="1:14" ht="15.75" customHeight="1" x14ac:dyDescent="0.2">
      <c r="A159" s="50" t="s">
        <v>1281</v>
      </c>
      <c r="B159" s="50" t="s">
        <v>1282</v>
      </c>
      <c r="C159" s="50">
        <v>1185</v>
      </c>
      <c r="D159" s="50" t="s">
        <v>1283</v>
      </c>
      <c r="E159" s="55">
        <v>408.89</v>
      </c>
      <c r="F159" s="55">
        <v>349710.94270000001</v>
      </c>
      <c r="G159" s="55">
        <v>344310.84852001368</v>
      </c>
      <c r="H159" s="56">
        <v>1.5683775876357497E-2</v>
      </c>
      <c r="I159" s="58">
        <v>5400.0941799863358</v>
      </c>
      <c r="J159" s="58">
        <v>855.26900315488274</v>
      </c>
      <c r="K159" s="58">
        <v>842.06228697207973</v>
      </c>
      <c r="L159" s="58">
        <v>851.33</v>
      </c>
      <c r="M159" s="51" t="s">
        <v>6525</v>
      </c>
      <c r="N159" s="54" t="s">
        <v>6530</v>
      </c>
    </row>
    <row r="160" spans="1:14" ht="15.75" customHeight="1" x14ac:dyDescent="0.2">
      <c r="A160" s="50" t="s">
        <v>1284</v>
      </c>
      <c r="B160" s="50" t="s">
        <v>1285</v>
      </c>
      <c r="C160" s="50">
        <v>1186</v>
      </c>
      <c r="D160" s="50" t="s">
        <v>1286</v>
      </c>
      <c r="E160" s="55">
        <v>292.06</v>
      </c>
      <c r="F160" s="55">
        <v>488957.79080000008</v>
      </c>
      <c r="G160" s="55">
        <v>570470.38508203614</v>
      </c>
      <c r="H160" s="56">
        <v>-0.14288663603512775</v>
      </c>
      <c r="I160" s="58">
        <v>-81512.594282036065</v>
      </c>
      <c r="J160" s="58">
        <v>1674.1689748681781</v>
      </c>
      <c r="K160" s="58">
        <v>1953.2643466480729</v>
      </c>
      <c r="L160" s="58">
        <v>1666.06</v>
      </c>
      <c r="M160" s="51" t="s">
        <v>6525</v>
      </c>
      <c r="N160" s="54" t="s">
        <v>6530</v>
      </c>
    </row>
    <row r="161" spans="1:14" ht="15.75" customHeight="1" x14ac:dyDescent="0.2">
      <c r="A161" s="50" t="s">
        <v>1287</v>
      </c>
      <c r="B161" s="50" t="s">
        <v>1288</v>
      </c>
      <c r="C161" s="50">
        <v>1187</v>
      </c>
      <c r="D161" s="50" t="s">
        <v>1289</v>
      </c>
      <c r="E161" s="55">
        <v>422.73999999999995</v>
      </c>
      <c r="F161" s="55">
        <v>856423.73019999999</v>
      </c>
      <c r="G161" s="55">
        <v>1116683.1291462095</v>
      </c>
      <c r="H161" s="56">
        <v>-0.23306468249878365</v>
      </c>
      <c r="I161" s="58">
        <v>-260259.39894620946</v>
      </c>
      <c r="J161" s="58">
        <v>2025.8876146094528</v>
      </c>
      <c r="K161" s="58">
        <v>2641.5364743014848</v>
      </c>
      <c r="L161" s="58">
        <v>2035.92</v>
      </c>
      <c r="M161" s="51" t="s">
        <v>6524</v>
      </c>
      <c r="N161" s="54" t="s">
        <v>6527</v>
      </c>
    </row>
    <row r="162" spans="1:14" ht="15.75" customHeight="1" x14ac:dyDescent="0.2">
      <c r="A162" s="50" t="s">
        <v>1323</v>
      </c>
      <c r="B162" s="50" t="s">
        <v>1324</v>
      </c>
      <c r="C162" s="50">
        <v>1199</v>
      </c>
      <c r="D162" s="50" t="s">
        <v>1325</v>
      </c>
      <c r="E162" s="55">
        <v>521.94999999999993</v>
      </c>
      <c r="F162" s="55">
        <v>161355.62299999999</v>
      </c>
      <c r="G162" s="55">
        <v>240194.24397023392</v>
      </c>
      <c r="H162" s="56">
        <v>-0.32822860226410755</v>
      </c>
      <c r="I162" s="58">
        <v>-78838.620970233926</v>
      </c>
      <c r="J162" s="58">
        <v>309.14000000000004</v>
      </c>
      <c r="K162" s="58">
        <v>460.18630897640378</v>
      </c>
      <c r="L162" s="58">
        <v>309.14</v>
      </c>
      <c r="M162" s="51" t="s">
        <v>6525</v>
      </c>
      <c r="N162" s="54" t="s">
        <v>6527</v>
      </c>
    </row>
    <row r="163" spans="1:14" ht="15.75" customHeight="1" x14ac:dyDescent="0.2">
      <c r="A163" s="50" t="s">
        <v>1326</v>
      </c>
      <c r="B163" s="50" t="s">
        <v>1327</v>
      </c>
      <c r="C163" s="50">
        <v>1200</v>
      </c>
      <c r="D163" s="50" t="s">
        <v>1328</v>
      </c>
      <c r="E163" s="55">
        <v>1346.2099999999998</v>
      </c>
      <c r="F163" s="55">
        <v>772316.98800000001</v>
      </c>
      <c r="G163" s="55">
        <v>902999.26086956915</v>
      </c>
      <c r="H163" s="56">
        <v>-0.14472024345150059</v>
      </c>
      <c r="I163" s="58">
        <v>-130682.27286956913</v>
      </c>
      <c r="J163" s="58">
        <v>573.6972597143091</v>
      </c>
      <c r="K163" s="58">
        <v>670.77147017892401</v>
      </c>
      <c r="L163" s="58">
        <v>562.79999999999995</v>
      </c>
      <c r="M163" s="51" t="s">
        <v>6524</v>
      </c>
      <c r="N163" s="54" t="s">
        <v>6522</v>
      </c>
    </row>
    <row r="164" spans="1:14" ht="15.75" customHeight="1" x14ac:dyDescent="0.2">
      <c r="A164" s="50" t="s">
        <v>1329</v>
      </c>
      <c r="B164" s="50" t="s">
        <v>1330</v>
      </c>
      <c r="C164" s="50">
        <v>1201</v>
      </c>
      <c r="D164" s="50" t="s">
        <v>1331</v>
      </c>
      <c r="E164" s="55">
        <v>1068.5499999999997</v>
      </c>
      <c r="F164" s="55">
        <v>1609074.753</v>
      </c>
      <c r="G164" s="55">
        <v>2058464.2789594203</v>
      </c>
      <c r="H164" s="56">
        <v>-0.21831300671712039</v>
      </c>
      <c r="I164" s="58">
        <v>-449389.52595942025</v>
      </c>
      <c r="J164" s="58">
        <v>1505.8488166206546</v>
      </c>
      <c r="K164" s="58">
        <v>1926.4089457296532</v>
      </c>
      <c r="L164" s="58">
        <v>1498.74</v>
      </c>
      <c r="M164" s="51" t="s">
        <v>6524</v>
      </c>
      <c r="N164" s="54" t="s">
        <v>6522</v>
      </c>
    </row>
    <row r="165" spans="1:14" ht="15.75" customHeight="1" x14ac:dyDescent="0.2">
      <c r="A165" s="50" t="s">
        <v>1332</v>
      </c>
      <c r="B165" s="50" t="s">
        <v>1333</v>
      </c>
      <c r="C165" s="50">
        <v>1202</v>
      </c>
      <c r="D165" s="50" t="s">
        <v>1334</v>
      </c>
      <c r="E165" s="55">
        <v>966.83999999999992</v>
      </c>
      <c r="F165" s="55">
        <v>1967729.4909999999</v>
      </c>
      <c r="G165" s="55">
        <v>2536414.656798522</v>
      </c>
      <c r="H165" s="56">
        <v>-0.22420827930253329</v>
      </c>
      <c r="I165" s="58">
        <v>-568685.16579852207</v>
      </c>
      <c r="J165" s="58">
        <v>2035.2172965537216</v>
      </c>
      <c r="K165" s="58">
        <v>2623.4068271880788</v>
      </c>
      <c r="L165" s="58">
        <v>2012.21</v>
      </c>
      <c r="M165" s="51" t="s">
        <v>6524</v>
      </c>
      <c r="N165" s="54" t="s">
        <v>6522</v>
      </c>
    </row>
    <row r="166" spans="1:14" ht="15.75" customHeight="1" x14ac:dyDescent="0.2">
      <c r="A166" s="50" t="s">
        <v>1335</v>
      </c>
      <c r="B166" s="50" t="s">
        <v>1336</v>
      </c>
      <c r="C166" s="50">
        <v>1203</v>
      </c>
      <c r="D166" s="50" t="s">
        <v>1337</v>
      </c>
      <c r="E166" s="55">
        <v>538.79999999999995</v>
      </c>
      <c r="F166" s="55">
        <v>1597177.7269999997</v>
      </c>
      <c r="G166" s="55">
        <v>2054575.0201761317</v>
      </c>
      <c r="H166" s="56">
        <v>-0.22262379746879279</v>
      </c>
      <c r="I166" s="58">
        <v>-457397.29317613202</v>
      </c>
      <c r="J166" s="58">
        <v>2964.3239179658499</v>
      </c>
      <c r="K166" s="58">
        <v>3813.2424279438233</v>
      </c>
      <c r="L166" s="58">
        <v>2915.24</v>
      </c>
      <c r="M166" s="51" t="s">
        <v>6523</v>
      </c>
      <c r="N166" s="54" t="s">
        <v>6529</v>
      </c>
    </row>
    <row r="167" spans="1:14" ht="15.75" customHeight="1" x14ac:dyDescent="0.2">
      <c r="A167" s="50" t="s">
        <v>1338</v>
      </c>
      <c r="B167" s="50" t="s">
        <v>1339</v>
      </c>
      <c r="C167" s="50">
        <v>1204</v>
      </c>
      <c r="D167" s="50" t="s">
        <v>1340</v>
      </c>
      <c r="E167" s="55">
        <v>480.52000000000004</v>
      </c>
      <c r="F167" s="55">
        <v>114109.08440000001</v>
      </c>
      <c r="G167" s="55">
        <v>138544.48079825367</v>
      </c>
      <c r="H167" s="56">
        <v>-0.17637221098569855</v>
      </c>
      <c r="I167" s="58">
        <v>-24435.396398253666</v>
      </c>
      <c r="J167" s="58">
        <v>237.47</v>
      </c>
      <c r="K167" s="58">
        <v>288.32198617800231</v>
      </c>
      <c r="L167" s="58">
        <v>237.47</v>
      </c>
      <c r="M167" s="51" t="s">
        <v>6525</v>
      </c>
      <c r="N167" s="54" t="s">
        <v>6530</v>
      </c>
    </row>
    <row r="168" spans="1:14" ht="15.75" customHeight="1" x14ac:dyDescent="0.2">
      <c r="A168" s="50" t="s">
        <v>1365</v>
      </c>
      <c r="B168" s="50" t="s">
        <v>1366</v>
      </c>
      <c r="C168" s="50">
        <v>1214</v>
      </c>
      <c r="D168" s="50" t="s">
        <v>1367</v>
      </c>
      <c r="E168" s="55">
        <v>2816.71</v>
      </c>
      <c r="F168" s="55">
        <v>3155119.8981000003</v>
      </c>
      <c r="G168" s="55">
        <v>3944916.6448740955</v>
      </c>
      <c r="H168" s="56">
        <v>-0.20020619391295202</v>
      </c>
      <c r="I168" s="58">
        <v>-789796.74677409511</v>
      </c>
      <c r="J168" s="58">
        <v>1120.1436775883922</v>
      </c>
      <c r="K168" s="58">
        <v>1400.5405756624202</v>
      </c>
      <c r="L168" s="58">
        <v>1293.4000000000001</v>
      </c>
      <c r="M168" s="51" t="s">
        <v>6524</v>
      </c>
      <c r="N168" s="54" t="s">
        <v>6522</v>
      </c>
    </row>
    <row r="169" spans="1:14" ht="15.75" customHeight="1" x14ac:dyDescent="0.2">
      <c r="A169" s="50" t="s">
        <v>1368</v>
      </c>
      <c r="B169" s="50" t="s">
        <v>1369</v>
      </c>
      <c r="C169" s="50">
        <v>1215</v>
      </c>
      <c r="D169" s="50" t="s">
        <v>1370</v>
      </c>
      <c r="E169" s="55">
        <v>3935.51</v>
      </c>
      <c r="F169" s="55">
        <v>7325895.2511</v>
      </c>
      <c r="G169" s="55">
        <v>8650431.8407142088</v>
      </c>
      <c r="H169" s="56">
        <v>-0.15311797306813424</v>
      </c>
      <c r="I169" s="58">
        <v>-1324536.5896142088</v>
      </c>
      <c r="J169" s="58">
        <v>1861.4856145963292</v>
      </c>
      <c r="K169" s="58">
        <v>2198.0459561058688</v>
      </c>
      <c r="L169" s="58">
        <v>1859.61</v>
      </c>
      <c r="M169" s="51" t="s">
        <v>6521</v>
      </c>
      <c r="N169" s="54" t="s">
        <v>6522</v>
      </c>
    </row>
    <row r="170" spans="1:14" ht="15.75" customHeight="1" x14ac:dyDescent="0.2">
      <c r="A170" s="50" t="s">
        <v>1371</v>
      </c>
      <c r="B170" s="50" t="s">
        <v>1372</v>
      </c>
      <c r="C170" s="50">
        <v>1216</v>
      </c>
      <c r="D170" s="50" t="s">
        <v>1373</v>
      </c>
      <c r="E170" s="55">
        <v>2933.11</v>
      </c>
      <c r="F170" s="55">
        <v>5959347.9405999994</v>
      </c>
      <c r="G170" s="55">
        <v>6511588.9414175991</v>
      </c>
      <c r="H170" s="56">
        <v>-8.4808946907722782E-2</v>
      </c>
      <c r="I170" s="58">
        <v>-552241.00081759971</v>
      </c>
      <c r="J170" s="58">
        <v>2031.7505789418055</v>
      </c>
      <c r="K170" s="58">
        <v>2220.0288913193158</v>
      </c>
      <c r="L170" s="58">
        <v>2009.62</v>
      </c>
      <c r="M170" s="51" t="s">
        <v>6525</v>
      </c>
      <c r="N170" s="54" t="s">
        <v>6528</v>
      </c>
    </row>
    <row r="171" spans="1:14" ht="15.75" customHeight="1" x14ac:dyDescent="0.2">
      <c r="A171" s="50" t="s">
        <v>1374</v>
      </c>
      <c r="B171" s="50" t="s">
        <v>1375</v>
      </c>
      <c r="C171" s="50">
        <v>1217</v>
      </c>
      <c r="D171" s="50" t="s">
        <v>1376</v>
      </c>
      <c r="E171" s="55">
        <v>799.61</v>
      </c>
      <c r="F171" s="55">
        <v>2602452.5842000004</v>
      </c>
      <c r="G171" s="55">
        <v>2915953.346808637</v>
      </c>
      <c r="H171" s="56">
        <v>-0.10751226968420036</v>
      </c>
      <c r="I171" s="58">
        <v>-313500.76260863664</v>
      </c>
      <c r="J171" s="58">
        <v>3254.6523732819755</v>
      </c>
      <c r="K171" s="58">
        <v>3646.7194592471792</v>
      </c>
      <c r="L171" s="58">
        <v>2910.42</v>
      </c>
      <c r="M171" s="51" t="s">
        <v>6525</v>
      </c>
      <c r="N171" s="54" t="s">
        <v>6527</v>
      </c>
    </row>
    <row r="172" spans="1:14" ht="15.75" customHeight="1" x14ac:dyDescent="0.2">
      <c r="A172" s="50" t="s">
        <v>1389</v>
      </c>
      <c r="B172" s="50" t="s">
        <v>1390</v>
      </c>
      <c r="C172" s="50">
        <v>1223</v>
      </c>
      <c r="D172" s="50" t="s">
        <v>1391</v>
      </c>
      <c r="E172" s="55">
        <v>1579.8899999999999</v>
      </c>
      <c r="F172" s="55">
        <v>1145034.5449999999</v>
      </c>
      <c r="G172" s="55">
        <v>1424616.2972728228</v>
      </c>
      <c r="H172" s="56">
        <v>-0.19625056431548127</v>
      </c>
      <c r="I172" s="58">
        <v>-279581.75227282289</v>
      </c>
      <c r="J172" s="58">
        <v>724.75586591471563</v>
      </c>
      <c r="K172" s="58">
        <v>901.7186622314357</v>
      </c>
      <c r="L172" s="58">
        <v>761.59</v>
      </c>
      <c r="M172" s="51" t="s">
        <v>6525</v>
      </c>
      <c r="N172" s="54" t="s">
        <v>6530</v>
      </c>
    </row>
    <row r="173" spans="1:14" ht="15.75" customHeight="1" x14ac:dyDescent="0.2">
      <c r="A173" s="50" t="s">
        <v>1395</v>
      </c>
      <c r="B173" s="50" t="s">
        <v>1396</v>
      </c>
      <c r="C173" s="50">
        <v>1225</v>
      </c>
      <c r="D173" s="50" t="s">
        <v>1397</v>
      </c>
      <c r="E173" s="55">
        <v>910.2399999999999</v>
      </c>
      <c r="F173" s="55">
        <v>644263.65210000006</v>
      </c>
      <c r="G173" s="55">
        <v>622830.28287116403</v>
      </c>
      <c r="H173" s="56">
        <v>3.4412856629306932E-2</v>
      </c>
      <c r="I173" s="58">
        <v>21433.369228836033</v>
      </c>
      <c r="J173" s="58">
        <v>707.79536396994217</v>
      </c>
      <c r="K173" s="58">
        <v>684.24842115394188</v>
      </c>
      <c r="L173" s="58">
        <v>668.19</v>
      </c>
      <c r="M173" s="51" t="s">
        <v>6524</v>
      </c>
      <c r="N173" s="54" t="s">
        <v>6526</v>
      </c>
    </row>
    <row r="174" spans="1:14" ht="15.75" customHeight="1" x14ac:dyDescent="0.2">
      <c r="A174" s="50" t="s">
        <v>1398</v>
      </c>
      <c r="B174" s="50" t="s">
        <v>1399</v>
      </c>
      <c r="C174" s="50">
        <v>1226</v>
      </c>
      <c r="D174" s="50" t="s">
        <v>1400</v>
      </c>
      <c r="E174" s="55">
        <v>951.18</v>
      </c>
      <c r="F174" s="55">
        <v>400912.85820000008</v>
      </c>
      <c r="G174" s="55">
        <v>290727.02188960643</v>
      </c>
      <c r="H174" s="56">
        <v>0.37900101474651682</v>
      </c>
      <c r="I174" s="58">
        <v>110185.83631039364</v>
      </c>
      <c r="J174" s="58">
        <v>421.49000000000012</v>
      </c>
      <c r="K174" s="58">
        <v>305.64879611598906</v>
      </c>
      <c r="L174" s="58">
        <v>421.49</v>
      </c>
      <c r="M174" s="51" t="s">
        <v>6525</v>
      </c>
      <c r="N174" s="54" t="s">
        <v>6526</v>
      </c>
    </row>
    <row r="175" spans="1:14" ht="15.75" customHeight="1" x14ac:dyDescent="0.2">
      <c r="A175" s="50" t="s">
        <v>1458</v>
      </c>
      <c r="B175" s="50" t="s">
        <v>1459</v>
      </c>
      <c r="C175" s="50">
        <v>1431</v>
      </c>
      <c r="D175" s="50" t="s">
        <v>1460</v>
      </c>
      <c r="E175" s="55">
        <v>716.66000000000008</v>
      </c>
      <c r="F175" s="55">
        <v>8496414.692400001</v>
      </c>
      <c r="G175" s="55">
        <v>8059866.1285759527</v>
      </c>
      <c r="H175" s="56">
        <v>5.4163252448608423E-2</v>
      </c>
      <c r="I175" s="58">
        <v>436548.56382404827</v>
      </c>
      <c r="J175" s="58">
        <v>11855.572645885079</v>
      </c>
      <c r="K175" s="58">
        <v>11246.429448519453</v>
      </c>
      <c r="L175" s="58">
        <v>11855.07</v>
      </c>
      <c r="M175" s="51" t="s">
        <v>6525</v>
      </c>
      <c r="N175" s="54" t="s">
        <v>6530</v>
      </c>
    </row>
    <row r="176" spans="1:14" ht="15.75" customHeight="1" x14ac:dyDescent="0.2">
      <c r="A176" s="50" t="s">
        <v>1461</v>
      </c>
      <c r="B176" s="50" t="s">
        <v>1462</v>
      </c>
      <c r="C176" s="50">
        <v>1432</v>
      </c>
      <c r="D176" s="50" t="s">
        <v>1463</v>
      </c>
      <c r="E176" s="55">
        <v>320.10000000000002</v>
      </c>
      <c r="F176" s="55">
        <v>5265451.0234000012</v>
      </c>
      <c r="G176" s="55">
        <v>4361367.5763361547</v>
      </c>
      <c r="H176" s="56">
        <v>0.20729356818471567</v>
      </c>
      <c r="I176" s="58">
        <v>904083.44706384651</v>
      </c>
      <c r="J176" s="58">
        <v>16449.394012496097</v>
      </c>
      <c r="K176" s="58">
        <v>13625.015858594672</v>
      </c>
      <c r="L176" s="58">
        <v>16535.95</v>
      </c>
      <c r="M176" s="51" t="s">
        <v>6525</v>
      </c>
      <c r="N176" s="54" t="s">
        <v>6530</v>
      </c>
    </row>
    <row r="177" spans="1:14" ht="15.75" customHeight="1" x14ac:dyDescent="0.2">
      <c r="A177" s="50" t="s">
        <v>1467</v>
      </c>
      <c r="B177" s="50" t="s">
        <v>1468</v>
      </c>
      <c r="C177" s="50">
        <v>1434</v>
      </c>
      <c r="D177" s="50" t="s">
        <v>1469</v>
      </c>
      <c r="E177" s="55">
        <v>522.47</v>
      </c>
      <c r="F177" s="55">
        <v>4769053.9129999997</v>
      </c>
      <c r="G177" s="55">
        <v>4149243.4617577153</v>
      </c>
      <c r="H177" s="56">
        <v>0.14937914753734849</v>
      </c>
      <c r="I177" s="58">
        <v>619810.45124228438</v>
      </c>
      <c r="J177" s="58">
        <v>9127.9</v>
      </c>
      <c r="K177" s="58">
        <v>7941.5917885385097</v>
      </c>
      <c r="L177" s="58">
        <v>9127.9</v>
      </c>
      <c r="M177" s="51" t="s">
        <v>6523</v>
      </c>
      <c r="N177" s="54" t="s">
        <v>6530</v>
      </c>
    </row>
    <row r="178" spans="1:14" ht="15.75" customHeight="1" x14ac:dyDescent="0.2">
      <c r="A178" s="50" t="s">
        <v>1470</v>
      </c>
      <c r="B178" s="50" t="s">
        <v>1471</v>
      </c>
      <c r="C178" s="50">
        <v>1435</v>
      </c>
      <c r="D178" s="50" t="s">
        <v>1472</v>
      </c>
      <c r="E178" s="55">
        <v>2786.6</v>
      </c>
      <c r="F178" s="55">
        <v>29657186.296000004</v>
      </c>
      <c r="G178" s="55">
        <v>25604119.0535722</v>
      </c>
      <c r="H178" s="56">
        <v>0.15829746901064867</v>
      </c>
      <c r="I178" s="58">
        <v>4053067.2424278036</v>
      </c>
      <c r="J178" s="58">
        <v>10642.78557955932</v>
      </c>
      <c r="K178" s="58">
        <v>9188.3008158947105</v>
      </c>
      <c r="L178" s="58">
        <v>10641.53</v>
      </c>
      <c r="M178" s="51" t="s">
        <v>6525</v>
      </c>
      <c r="N178" s="54" t="s">
        <v>6530</v>
      </c>
    </row>
    <row r="179" spans="1:14" ht="15.75" customHeight="1" x14ac:dyDescent="0.2">
      <c r="A179" s="50" t="s">
        <v>1473</v>
      </c>
      <c r="B179" s="50" t="s">
        <v>1474</v>
      </c>
      <c r="C179" s="50">
        <v>1436</v>
      </c>
      <c r="D179" s="50" t="s">
        <v>1475</v>
      </c>
      <c r="E179" s="55">
        <v>1057.4100000000001</v>
      </c>
      <c r="F179" s="55">
        <v>13122189.476900002</v>
      </c>
      <c r="G179" s="55">
        <v>11863086.428676601</v>
      </c>
      <c r="H179" s="56">
        <v>0.10613621133028039</v>
      </c>
      <c r="I179" s="58">
        <v>1259103.0482234005</v>
      </c>
      <c r="J179" s="58">
        <v>12409.745961263843</v>
      </c>
      <c r="K179" s="58">
        <v>11219.003441121798</v>
      </c>
      <c r="L179" s="58">
        <v>12403.12</v>
      </c>
      <c r="M179" s="51" t="s">
        <v>6525</v>
      </c>
      <c r="N179" s="54" t="s">
        <v>6530</v>
      </c>
    </row>
    <row r="180" spans="1:14" ht="15.75" customHeight="1" x14ac:dyDescent="0.2">
      <c r="A180" s="50" t="s">
        <v>1476</v>
      </c>
      <c r="B180" s="50" t="s">
        <v>1477</v>
      </c>
      <c r="C180" s="50">
        <v>1437</v>
      </c>
      <c r="D180" s="50" t="s">
        <v>1478</v>
      </c>
      <c r="E180" s="55">
        <v>464.65999999999997</v>
      </c>
      <c r="F180" s="55">
        <v>7855571.8062000005</v>
      </c>
      <c r="G180" s="55">
        <v>8520091.168101605</v>
      </c>
      <c r="H180" s="56">
        <v>-7.7994395692560281E-2</v>
      </c>
      <c r="I180" s="58">
        <v>-664519.36190160457</v>
      </c>
      <c r="J180" s="58">
        <v>16906.064232341931</v>
      </c>
      <c r="K180" s="58">
        <v>18336.18380773384</v>
      </c>
      <c r="L180" s="58">
        <v>16631.54</v>
      </c>
      <c r="M180" s="51" t="s">
        <v>6525</v>
      </c>
      <c r="N180" s="54" t="s">
        <v>6530</v>
      </c>
    </row>
    <row r="181" spans="1:14" ht="15.75" customHeight="1" x14ac:dyDescent="0.2">
      <c r="A181" s="50" t="s">
        <v>1482</v>
      </c>
      <c r="B181" s="50" t="s">
        <v>1483</v>
      </c>
      <c r="C181" s="50">
        <v>1439</v>
      </c>
      <c r="D181" s="50" t="s">
        <v>1484</v>
      </c>
      <c r="E181" s="55">
        <v>632.54999999999995</v>
      </c>
      <c r="F181" s="55">
        <v>5670134.0995000005</v>
      </c>
      <c r="G181" s="55">
        <v>4730029.8156514643</v>
      </c>
      <c r="H181" s="56">
        <v>0.19875229554320595</v>
      </c>
      <c r="I181" s="58">
        <v>940104.2838485362</v>
      </c>
      <c r="J181" s="58">
        <v>8963.9302814006805</v>
      </c>
      <c r="K181" s="58">
        <v>7477.7168850706894</v>
      </c>
      <c r="L181" s="58">
        <v>8962.2900000000009</v>
      </c>
      <c r="M181" s="51" t="s">
        <v>6525</v>
      </c>
      <c r="N181" s="54" t="s">
        <v>6530</v>
      </c>
    </row>
    <row r="182" spans="1:14" ht="15.75" customHeight="1" x14ac:dyDescent="0.2">
      <c r="A182" s="50" t="s">
        <v>1485</v>
      </c>
      <c r="B182" s="50" t="s">
        <v>1486</v>
      </c>
      <c r="C182" s="50">
        <v>1440</v>
      </c>
      <c r="D182" s="50" t="s">
        <v>1487</v>
      </c>
      <c r="E182" s="55">
        <v>272.16000000000003</v>
      </c>
      <c r="F182" s="55">
        <v>3750883.7275</v>
      </c>
      <c r="G182" s="55">
        <v>2810888.462467372</v>
      </c>
      <c r="H182" s="56">
        <v>0.33441215387376455</v>
      </c>
      <c r="I182" s="58">
        <v>939995.26503262809</v>
      </c>
      <c r="J182" s="58">
        <v>13781.90670010288</v>
      </c>
      <c r="K182" s="58">
        <v>10328.073421764298</v>
      </c>
      <c r="L182" s="58">
        <v>13805.07</v>
      </c>
      <c r="M182" s="51" t="s">
        <v>6525</v>
      </c>
      <c r="N182" s="54" t="s">
        <v>6530</v>
      </c>
    </row>
    <row r="183" spans="1:14" ht="15.75" customHeight="1" x14ac:dyDescent="0.2">
      <c r="A183" s="50" t="s">
        <v>1491</v>
      </c>
      <c r="B183" s="50" t="s">
        <v>1492</v>
      </c>
      <c r="C183" s="50">
        <v>1442</v>
      </c>
      <c r="D183" s="50" t="s">
        <v>1493</v>
      </c>
      <c r="E183" s="55">
        <v>547.16000000000008</v>
      </c>
      <c r="F183" s="55">
        <v>3786899.8316000002</v>
      </c>
      <c r="G183" s="55">
        <v>2843687.9772581235</v>
      </c>
      <c r="H183" s="56">
        <v>0.33168612797361785</v>
      </c>
      <c r="I183" s="58">
        <v>943211.85434187669</v>
      </c>
      <c r="J183" s="58">
        <v>6921.0099999999993</v>
      </c>
      <c r="K183" s="58">
        <v>5197.1781147344891</v>
      </c>
      <c r="L183" s="58">
        <v>6921.01</v>
      </c>
      <c r="M183" s="51" t="s">
        <v>6525</v>
      </c>
      <c r="N183" s="54" t="s">
        <v>6530</v>
      </c>
    </row>
    <row r="184" spans="1:14" ht="15.75" customHeight="1" x14ac:dyDescent="0.2">
      <c r="A184" s="50" t="s">
        <v>1494</v>
      </c>
      <c r="B184" s="50" t="s">
        <v>1495</v>
      </c>
      <c r="C184" s="50">
        <v>1443</v>
      </c>
      <c r="D184" s="50" t="s">
        <v>1496</v>
      </c>
      <c r="E184" s="55">
        <v>2449.85</v>
      </c>
      <c r="F184" s="55">
        <v>20628475.061000001</v>
      </c>
      <c r="G184" s="55">
        <v>15334390.518649809</v>
      </c>
      <c r="H184" s="56">
        <v>0.34524257980201312</v>
      </c>
      <c r="I184" s="58">
        <v>5294084.5423501916</v>
      </c>
      <c r="J184" s="58">
        <v>8420.301267832725</v>
      </c>
      <c r="K184" s="58">
        <v>6259.3181291302772</v>
      </c>
      <c r="L184" s="58">
        <v>8419.39</v>
      </c>
      <c r="M184" s="51" t="s">
        <v>6525</v>
      </c>
      <c r="N184" s="54" t="s">
        <v>6530</v>
      </c>
    </row>
    <row r="185" spans="1:14" ht="15.75" customHeight="1" x14ac:dyDescent="0.2">
      <c r="A185" s="50" t="s">
        <v>1497</v>
      </c>
      <c r="B185" s="50" t="s">
        <v>1498</v>
      </c>
      <c r="C185" s="50">
        <v>1444</v>
      </c>
      <c r="D185" s="50" t="s">
        <v>1499</v>
      </c>
      <c r="E185" s="55">
        <v>884.31</v>
      </c>
      <c r="F185" s="55">
        <v>9254815.2945000008</v>
      </c>
      <c r="G185" s="55">
        <v>6948465.5651043002</v>
      </c>
      <c r="H185" s="56">
        <v>0.33192216436652666</v>
      </c>
      <c r="I185" s="58">
        <v>2306349.7293957006</v>
      </c>
      <c r="J185" s="58">
        <v>10465.578015062592</v>
      </c>
      <c r="K185" s="58">
        <v>7857.4997061034037</v>
      </c>
      <c r="L185" s="58">
        <v>10450.030000000001</v>
      </c>
      <c r="M185" s="51" t="s">
        <v>6525</v>
      </c>
      <c r="N185" s="54" t="s">
        <v>6530</v>
      </c>
    </row>
    <row r="186" spans="1:14" ht="15.75" customHeight="1" x14ac:dyDescent="0.2">
      <c r="A186" s="50" t="s">
        <v>1506</v>
      </c>
      <c r="B186" s="50" t="s">
        <v>1507</v>
      </c>
      <c r="C186" s="50">
        <v>1447</v>
      </c>
      <c r="D186" s="50" t="s">
        <v>1508</v>
      </c>
      <c r="E186" s="55">
        <v>677.56999999999994</v>
      </c>
      <c r="F186" s="55">
        <v>6765576.1297999993</v>
      </c>
      <c r="G186" s="55">
        <v>5341349.6209266707</v>
      </c>
      <c r="H186" s="56">
        <v>0.26664169356999312</v>
      </c>
      <c r="I186" s="58">
        <v>1424226.5088733286</v>
      </c>
      <c r="J186" s="58">
        <v>9985.0585619198009</v>
      </c>
      <c r="K186" s="58">
        <v>7883.096389932658</v>
      </c>
      <c r="L186" s="58">
        <v>9993.64</v>
      </c>
      <c r="M186" s="51" t="s">
        <v>6525</v>
      </c>
      <c r="N186" s="54" t="s">
        <v>6530</v>
      </c>
    </row>
    <row r="187" spans="1:14" ht="15.75" customHeight="1" x14ac:dyDescent="0.2">
      <c r="A187" s="50" t="s">
        <v>1530</v>
      </c>
      <c r="B187" s="50" t="s">
        <v>1531</v>
      </c>
      <c r="C187" s="50">
        <v>1455</v>
      </c>
      <c r="D187" s="50" t="s">
        <v>1532</v>
      </c>
      <c r="E187" s="55">
        <v>485.39000000000004</v>
      </c>
      <c r="F187" s="55">
        <v>1185751.5622999999</v>
      </c>
      <c r="G187" s="55">
        <v>1335027.9484635552</v>
      </c>
      <c r="H187" s="56">
        <v>-0.11181517685480158</v>
      </c>
      <c r="I187" s="58">
        <v>-149276.38616355532</v>
      </c>
      <c r="J187" s="58">
        <v>2442.8842009518116</v>
      </c>
      <c r="K187" s="58">
        <v>2750.4232647222957</v>
      </c>
      <c r="L187" s="58">
        <v>2431.67</v>
      </c>
      <c r="M187" s="51" t="s">
        <v>6525</v>
      </c>
      <c r="N187" s="54" t="s">
        <v>6530</v>
      </c>
    </row>
    <row r="188" spans="1:14" ht="15.75" customHeight="1" x14ac:dyDescent="0.2">
      <c r="A188" s="50" t="s">
        <v>1551</v>
      </c>
      <c r="B188" s="50" t="s">
        <v>1552</v>
      </c>
      <c r="C188" s="50">
        <v>1462</v>
      </c>
      <c r="D188" s="50" t="s">
        <v>1553</v>
      </c>
      <c r="E188" s="55">
        <v>7293.17</v>
      </c>
      <c r="F188" s="55">
        <v>26304411.579</v>
      </c>
      <c r="G188" s="55">
        <v>26206941.308224004</v>
      </c>
      <c r="H188" s="56">
        <v>3.7192539804487001E-3</v>
      </c>
      <c r="I188" s="58">
        <v>97470.270775996149</v>
      </c>
      <c r="J188" s="58">
        <v>3606.7185570883444</v>
      </c>
      <c r="K188" s="58">
        <v>3593.3539610654907</v>
      </c>
      <c r="L188" s="58">
        <v>3603.9</v>
      </c>
      <c r="M188" s="51" t="s">
        <v>6521</v>
      </c>
      <c r="N188" s="54" t="s">
        <v>6522</v>
      </c>
    </row>
    <row r="189" spans="1:14" ht="15.75" customHeight="1" x14ac:dyDescent="0.2">
      <c r="A189" s="50" t="s">
        <v>1554</v>
      </c>
      <c r="B189" s="50" t="s">
        <v>1555</v>
      </c>
      <c r="C189" s="50">
        <v>1463</v>
      </c>
      <c r="D189" s="50" t="s">
        <v>1556</v>
      </c>
      <c r="E189" s="55">
        <v>4240.49</v>
      </c>
      <c r="F189" s="55">
        <v>20109623.066199999</v>
      </c>
      <c r="G189" s="55">
        <v>19935695.067401003</v>
      </c>
      <c r="H189" s="56">
        <v>8.7244512022761622E-3</v>
      </c>
      <c r="I189" s="58">
        <v>173927.99879899621</v>
      </c>
      <c r="J189" s="58">
        <v>4742.2875814351646</v>
      </c>
      <c r="K189" s="58">
        <v>4701.2715670597036</v>
      </c>
      <c r="L189" s="58">
        <v>4833.8500000000004</v>
      </c>
      <c r="M189" s="51" t="s">
        <v>6521</v>
      </c>
      <c r="N189" s="54" t="s">
        <v>6526</v>
      </c>
    </row>
    <row r="190" spans="1:14" ht="15.75" customHeight="1" x14ac:dyDescent="0.2">
      <c r="A190" s="50" t="s">
        <v>1557</v>
      </c>
      <c r="B190" s="50" t="s">
        <v>1558</v>
      </c>
      <c r="C190" s="50">
        <v>1464</v>
      </c>
      <c r="D190" s="50" t="s">
        <v>1559</v>
      </c>
      <c r="E190" s="55">
        <v>2290.7600000000002</v>
      </c>
      <c r="F190" s="55">
        <v>15266259.421799999</v>
      </c>
      <c r="G190" s="55">
        <v>15187937.563989539</v>
      </c>
      <c r="H190" s="56">
        <v>5.1568461801001497E-3</v>
      </c>
      <c r="I190" s="58">
        <v>78321.857810460031</v>
      </c>
      <c r="J190" s="58">
        <v>6664.2771053274882</v>
      </c>
      <c r="K190" s="58">
        <v>6630.0867677057122</v>
      </c>
      <c r="L190" s="58">
        <v>6873.64</v>
      </c>
      <c r="M190" s="51" t="s">
        <v>6521</v>
      </c>
      <c r="N190" s="54" t="s">
        <v>6522</v>
      </c>
    </row>
    <row r="191" spans="1:14" ht="15.75" customHeight="1" x14ac:dyDescent="0.2">
      <c r="A191" s="50" t="s">
        <v>1560</v>
      </c>
      <c r="B191" s="50" t="s">
        <v>1561</v>
      </c>
      <c r="C191" s="50">
        <v>1465</v>
      </c>
      <c r="D191" s="50" t="s">
        <v>1562</v>
      </c>
      <c r="E191" s="55">
        <v>1040.23</v>
      </c>
      <c r="F191" s="55">
        <v>9484428.0856999997</v>
      </c>
      <c r="G191" s="55">
        <v>10987416.244314339</v>
      </c>
      <c r="H191" s="56">
        <v>-0.13679177389789809</v>
      </c>
      <c r="I191" s="58">
        <v>-1502988.1586143393</v>
      </c>
      <c r="J191" s="58">
        <v>9117.6259920402208</v>
      </c>
      <c r="K191" s="58">
        <v>10562.487377132305</v>
      </c>
      <c r="L191" s="58">
        <v>8859.92</v>
      </c>
      <c r="M191" s="51" t="s">
        <v>6525</v>
      </c>
      <c r="N191" s="54" t="s">
        <v>6527</v>
      </c>
    </row>
    <row r="192" spans="1:14" ht="15.75" customHeight="1" x14ac:dyDescent="0.2">
      <c r="A192" s="50" t="s">
        <v>1563</v>
      </c>
      <c r="B192" s="50" t="s">
        <v>1564</v>
      </c>
      <c r="C192" s="50">
        <v>1466</v>
      </c>
      <c r="D192" s="50" t="s">
        <v>1565</v>
      </c>
      <c r="E192" s="55">
        <v>2839.9700000000003</v>
      </c>
      <c r="F192" s="55">
        <v>6762685.6097000008</v>
      </c>
      <c r="G192" s="55">
        <v>7425793.0448596971</v>
      </c>
      <c r="H192" s="56">
        <v>-8.9297861003373113E-2</v>
      </c>
      <c r="I192" s="58">
        <v>-663107.43515969627</v>
      </c>
      <c r="J192" s="58">
        <v>2381.252481434663</v>
      </c>
      <c r="K192" s="58">
        <v>2614.7434813958234</v>
      </c>
      <c r="L192" s="58">
        <v>2371.21</v>
      </c>
      <c r="M192" s="51" t="s">
        <v>6521</v>
      </c>
      <c r="N192" s="54" t="s">
        <v>6522</v>
      </c>
    </row>
    <row r="193" spans="1:14" ht="15.75" customHeight="1" x14ac:dyDescent="0.2">
      <c r="A193" s="50" t="s">
        <v>1566</v>
      </c>
      <c r="B193" s="50" t="s">
        <v>1567</v>
      </c>
      <c r="C193" s="50">
        <v>1467</v>
      </c>
      <c r="D193" s="50" t="s">
        <v>1568</v>
      </c>
      <c r="E193" s="55">
        <v>1435.26</v>
      </c>
      <c r="F193" s="55">
        <v>4544854.2683999995</v>
      </c>
      <c r="G193" s="55">
        <v>5200784.9014293272</v>
      </c>
      <c r="H193" s="56">
        <v>-0.12612146925150836</v>
      </c>
      <c r="I193" s="58">
        <v>-655930.63302932773</v>
      </c>
      <c r="J193" s="58">
        <v>3166.5720973203456</v>
      </c>
      <c r="K193" s="58">
        <v>3623.5838115946431</v>
      </c>
      <c r="L193" s="58">
        <v>3213.11</v>
      </c>
      <c r="M193" s="51" t="s">
        <v>6521</v>
      </c>
      <c r="N193" s="54" t="s">
        <v>6522</v>
      </c>
    </row>
    <row r="194" spans="1:14" ht="15.75" customHeight="1" x14ac:dyDescent="0.2">
      <c r="A194" s="50" t="s">
        <v>1569</v>
      </c>
      <c r="B194" s="50" t="s">
        <v>1570</v>
      </c>
      <c r="C194" s="50">
        <v>1468</v>
      </c>
      <c r="D194" s="50" t="s">
        <v>1571</v>
      </c>
      <c r="E194" s="55">
        <v>681.96</v>
      </c>
      <c r="F194" s="55">
        <v>3229534.2949999999</v>
      </c>
      <c r="G194" s="55">
        <v>3625762.5110964254</v>
      </c>
      <c r="H194" s="56">
        <v>-0.10928134837397463</v>
      </c>
      <c r="I194" s="58">
        <v>-396228.21609642543</v>
      </c>
      <c r="J194" s="58">
        <v>4735.6652809548941</v>
      </c>
      <c r="K194" s="58">
        <v>5316.679147012178</v>
      </c>
      <c r="L194" s="58">
        <v>4858.58</v>
      </c>
      <c r="M194" s="51" t="s">
        <v>6525</v>
      </c>
      <c r="N194" s="54" t="s">
        <v>6522</v>
      </c>
    </row>
    <row r="195" spans="1:14" ht="15.75" customHeight="1" x14ac:dyDescent="0.2">
      <c r="A195" s="50" t="s">
        <v>1572</v>
      </c>
      <c r="B195" s="50" t="s">
        <v>1573</v>
      </c>
      <c r="C195" s="50">
        <v>1469</v>
      </c>
      <c r="D195" s="50" t="s">
        <v>1574</v>
      </c>
      <c r="E195" s="55">
        <v>388.72</v>
      </c>
      <c r="F195" s="55">
        <v>2853917.2994999993</v>
      </c>
      <c r="G195" s="55">
        <v>2823405.1006516628</v>
      </c>
      <c r="H195" s="56">
        <v>1.080687955167825E-2</v>
      </c>
      <c r="I195" s="58">
        <v>30512.198848336469</v>
      </c>
      <c r="J195" s="58">
        <v>7341.8329375900366</v>
      </c>
      <c r="K195" s="58">
        <v>7263.3389088589802</v>
      </c>
      <c r="L195" s="58">
        <v>7188.25</v>
      </c>
      <c r="M195" s="51" t="s">
        <v>6525</v>
      </c>
      <c r="N195" s="54" t="s">
        <v>6527</v>
      </c>
    </row>
    <row r="196" spans="1:14" ht="15.75" customHeight="1" x14ac:dyDescent="0.2">
      <c r="A196" s="50" t="s">
        <v>1581</v>
      </c>
      <c r="B196" s="50" t="s">
        <v>1582</v>
      </c>
      <c r="C196" s="50">
        <v>1473</v>
      </c>
      <c r="D196" s="50" t="s">
        <v>1583</v>
      </c>
      <c r="E196" s="55">
        <v>692.95999999999992</v>
      </c>
      <c r="F196" s="55">
        <v>3220493.3711999999</v>
      </c>
      <c r="G196" s="55">
        <v>3726975.8735185042</v>
      </c>
      <c r="H196" s="56">
        <v>-0.13589637269112564</v>
      </c>
      <c r="I196" s="58">
        <v>-506482.50231850427</v>
      </c>
      <c r="J196" s="58">
        <v>4647.4448326021711</v>
      </c>
      <c r="K196" s="58">
        <v>5378.3420017295439</v>
      </c>
      <c r="L196" s="58">
        <v>4938.22</v>
      </c>
      <c r="M196" s="51" t="s">
        <v>6523</v>
      </c>
      <c r="N196" s="54" t="s">
        <v>6530</v>
      </c>
    </row>
    <row r="197" spans="1:14" ht="15.75" customHeight="1" x14ac:dyDescent="0.2">
      <c r="A197" s="50" t="s">
        <v>1584</v>
      </c>
      <c r="B197" s="50" t="s">
        <v>1585</v>
      </c>
      <c r="C197" s="50">
        <v>1474</v>
      </c>
      <c r="D197" s="50" t="s">
        <v>1586</v>
      </c>
      <c r="E197" s="55">
        <v>666.92</v>
      </c>
      <c r="F197" s="55">
        <v>3834092.1487999996</v>
      </c>
      <c r="G197" s="55">
        <v>5384947.387168061</v>
      </c>
      <c r="H197" s="56">
        <v>-0.28799821555613281</v>
      </c>
      <c r="I197" s="58">
        <v>-1550855.2383680614</v>
      </c>
      <c r="J197" s="58">
        <v>5748.953620824087</v>
      </c>
      <c r="K197" s="58">
        <v>8074.352826677954</v>
      </c>
      <c r="L197" s="58">
        <v>5720.98</v>
      </c>
      <c r="M197" s="51" t="s">
        <v>6524</v>
      </c>
      <c r="N197" s="54" t="s">
        <v>6527</v>
      </c>
    </row>
    <row r="198" spans="1:14" ht="15.75" customHeight="1" x14ac:dyDescent="0.2">
      <c r="A198" s="50" t="s">
        <v>1587</v>
      </c>
      <c r="B198" s="50" t="s">
        <v>1588</v>
      </c>
      <c r="C198" s="50">
        <v>1475</v>
      </c>
      <c r="D198" s="50" t="s">
        <v>1589</v>
      </c>
      <c r="E198" s="55">
        <v>580.32000000000005</v>
      </c>
      <c r="F198" s="55">
        <v>502840.15289999999</v>
      </c>
      <c r="G198" s="55">
        <v>732813.19992171682</v>
      </c>
      <c r="H198" s="56">
        <v>-0.31382219513278942</v>
      </c>
      <c r="I198" s="58">
        <v>-229973.04702171683</v>
      </c>
      <c r="J198" s="58">
        <v>866.48771867245648</v>
      </c>
      <c r="K198" s="58">
        <v>1262.774331268467</v>
      </c>
      <c r="L198" s="58">
        <v>859.52</v>
      </c>
      <c r="M198" s="51" t="s">
        <v>6525</v>
      </c>
      <c r="N198" s="54" t="s">
        <v>6526</v>
      </c>
    </row>
    <row r="199" spans="1:14" ht="15.75" customHeight="1" x14ac:dyDescent="0.2">
      <c r="A199" s="50" t="s">
        <v>1593</v>
      </c>
      <c r="B199" s="50" t="s">
        <v>1594</v>
      </c>
      <c r="C199" s="50">
        <v>1477</v>
      </c>
      <c r="D199" s="50" t="s">
        <v>1595</v>
      </c>
      <c r="E199" s="55">
        <v>607.55999999999995</v>
      </c>
      <c r="F199" s="55">
        <v>1902834.7143999999</v>
      </c>
      <c r="G199" s="55">
        <v>2150135.2248368803</v>
      </c>
      <c r="H199" s="56">
        <v>-0.11501625924743497</v>
      </c>
      <c r="I199" s="58">
        <v>-247300.5104368804</v>
      </c>
      <c r="J199" s="58">
        <v>3131.9288866943184</v>
      </c>
      <c r="K199" s="58">
        <v>3538.9677148543033</v>
      </c>
      <c r="L199" s="58">
        <v>3074.97</v>
      </c>
      <c r="M199" s="51" t="s">
        <v>6525</v>
      </c>
      <c r="N199" s="54" t="s">
        <v>6527</v>
      </c>
    </row>
    <row r="200" spans="1:14" ht="15.75" customHeight="1" x14ac:dyDescent="0.2">
      <c r="A200" s="50" t="s">
        <v>1599</v>
      </c>
      <c r="B200" s="50" t="s">
        <v>1600</v>
      </c>
      <c r="C200" s="50">
        <v>1479</v>
      </c>
      <c r="D200" s="50" t="s">
        <v>1601</v>
      </c>
      <c r="E200" s="55">
        <v>1020.05</v>
      </c>
      <c r="F200" s="55">
        <v>1597787.1518000001</v>
      </c>
      <c r="G200" s="55">
        <v>1667254.8776245615</v>
      </c>
      <c r="H200" s="56">
        <v>-4.166593048060907E-2</v>
      </c>
      <c r="I200" s="58">
        <v>-69467.725824561436</v>
      </c>
      <c r="J200" s="58">
        <v>1566.3812085682075</v>
      </c>
      <c r="K200" s="58">
        <v>1634.4834837748754</v>
      </c>
      <c r="L200" s="58">
        <v>1561</v>
      </c>
      <c r="M200" s="51" t="s">
        <v>6524</v>
      </c>
      <c r="N200" s="54" t="s">
        <v>6526</v>
      </c>
    </row>
    <row r="201" spans="1:14" ht="15.75" customHeight="1" x14ac:dyDescent="0.2">
      <c r="A201" s="50" t="s">
        <v>1602</v>
      </c>
      <c r="B201" s="50" t="s">
        <v>1603</v>
      </c>
      <c r="C201" s="50">
        <v>1480</v>
      </c>
      <c r="D201" s="50" t="s">
        <v>1604</v>
      </c>
      <c r="E201" s="55">
        <v>863.24</v>
      </c>
      <c r="F201" s="55">
        <v>2108354.5388000002</v>
      </c>
      <c r="G201" s="55">
        <v>2536449.6202282668</v>
      </c>
      <c r="H201" s="56">
        <v>-0.16877728538907089</v>
      </c>
      <c r="I201" s="58">
        <v>-428095.0814282666</v>
      </c>
      <c r="J201" s="58">
        <v>2442.3735447847648</v>
      </c>
      <c r="K201" s="58">
        <v>2938.2901860760239</v>
      </c>
      <c r="L201" s="58">
        <v>2431.1</v>
      </c>
      <c r="M201" s="51" t="s">
        <v>6525</v>
      </c>
      <c r="N201" s="54" t="s">
        <v>6527</v>
      </c>
    </row>
    <row r="202" spans="1:14" ht="15.75" customHeight="1" x14ac:dyDescent="0.2">
      <c r="A202" s="50" t="s">
        <v>1611</v>
      </c>
      <c r="B202" s="50" t="s">
        <v>1612</v>
      </c>
      <c r="C202" s="50">
        <v>1484</v>
      </c>
      <c r="D202" s="50" t="s">
        <v>1613</v>
      </c>
      <c r="E202" s="55">
        <v>13110.53</v>
      </c>
      <c r="F202" s="55">
        <v>17320049.000700001</v>
      </c>
      <c r="G202" s="55">
        <v>17708900.447020032</v>
      </c>
      <c r="H202" s="56">
        <v>-2.1957966700607012E-2</v>
      </c>
      <c r="I202" s="58">
        <v>-388851.44632003084</v>
      </c>
      <c r="J202" s="58">
        <v>1321.0792394128994</v>
      </c>
      <c r="K202" s="58">
        <v>1350.7387151411904</v>
      </c>
      <c r="L202" s="58">
        <v>1318.28</v>
      </c>
      <c r="M202" s="51" t="s">
        <v>6521</v>
      </c>
      <c r="N202" s="54" t="s">
        <v>6526</v>
      </c>
    </row>
    <row r="203" spans="1:14" ht="15.75" customHeight="1" x14ac:dyDescent="0.2">
      <c r="A203" s="50" t="s">
        <v>1614</v>
      </c>
      <c r="B203" s="50" t="s">
        <v>1615</v>
      </c>
      <c r="C203" s="50">
        <v>1485</v>
      </c>
      <c r="D203" s="50" t="s">
        <v>1616</v>
      </c>
      <c r="E203" s="55">
        <v>3176.57</v>
      </c>
      <c r="F203" s="55">
        <v>5608652.9721999988</v>
      </c>
      <c r="G203" s="55">
        <v>6897555.4122550683</v>
      </c>
      <c r="H203" s="56">
        <v>-0.18686365864709731</v>
      </c>
      <c r="I203" s="58">
        <v>-1288902.4400550695</v>
      </c>
      <c r="J203" s="58">
        <v>1765.6317890680823</v>
      </c>
      <c r="K203" s="58">
        <v>2171.384673485888</v>
      </c>
      <c r="L203" s="58">
        <v>1755.1</v>
      </c>
      <c r="M203" s="51" t="s">
        <v>6524</v>
      </c>
      <c r="N203" s="54" t="s">
        <v>6522</v>
      </c>
    </row>
    <row r="204" spans="1:14" ht="15.75" customHeight="1" x14ac:dyDescent="0.2">
      <c r="A204" s="50" t="s">
        <v>1617</v>
      </c>
      <c r="B204" s="50" t="s">
        <v>1618</v>
      </c>
      <c r="C204" s="50">
        <v>1486</v>
      </c>
      <c r="D204" s="50" t="s">
        <v>1619</v>
      </c>
      <c r="E204" s="55">
        <v>554.65</v>
      </c>
      <c r="F204" s="55">
        <v>1562563.5955999999</v>
      </c>
      <c r="G204" s="55">
        <v>1806879.7407991339</v>
      </c>
      <c r="H204" s="56">
        <v>-0.13521439179515049</v>
      </c>
      <c r="I204" s="58">
        <v>-244316.14519913401</v>
      </c>
      <c r="J204" s="58">
        <v>2817.20651870549</v>
      </c>
      <c r="K204" s="58">
        <v>3257.6935739640026</v>
      </c>
      <c r="L204" s="58">
        <v>2808.36</v>
      </c>
      <c r="M204" s="51" t="s">
        <v>6525</v>
      </c>
      <c r="N204" s="54" t="s">
        <v>6530</v>
      </c>
    </row>
    <row r="205" spans="1:14" ht="15.75" customHeight="1" x14ac:dyDescent="0.2">
      <c r="A205" s="50" t="s">
        <v>1623</v>
      </c>
      <c r="B205" s="50" t="s">
        <v>1624</v>
      </c>
      <c r="C205" s="50">
        <v>1488</v>
      </c>
      <c r="D205" s="50" t="s">
        <v>1625</v>
      </c>
      <c r="E205" s="55">
        <v>723.74</v>
      </c>
      <c r="F205" s="55">
        <v>564828.40819999995</v>
      </c>
      <c r="G205" s="55">
        <v>577711.29988532048</v>
      </c>
      <c r="H205" s="56">
        <v>-2.2299878309248733E-2</v>
      </c>
      <c r="I205" s="58">
        <v>-12882.89168532053</v>
      </c>
      <c r="J205" s="58">
        <v>780.43</v>
      </c>
      <c r="K205" s="58">
        <v>798.23044171293623</v>
      </c>
      <c r="L205" s="58">
        <v>780.43</v>
      </c>
      <c r="M205" s="51" t="s">
        <v>6525</v>
      </c>
      <c r="N205" s="54" t="s">
        <v>6530</v>
      </c>
    </row>
    <row r="206" spans="1:14" ht="15.75" customHeight="1" x14ac:dyDescent="0.2">
      <c r="A206" s="50" t="s">
        <v>1626</v>
      </c>
      <c r="B206" s="50" t="s">
        <v>1627</v>
      </c>
      <c r="C206" s="50">
        <v>1489</v>
      </c>
      <c r="D206" s="50" t="s">
        <v>1628</v>
      </c>
      <c r="E206" s="55">
        <v>9749.6099999999988</v>
      </c>
      <c r="F206" s="55">
        <v>5941245.7282697111</v>
      </c>
      <c r="G206" s="55">
        <v>7283123.3736086246</v>
      </c>
      <c r="H206" s="56">
        <v>-0.18424480494198237</v>
      </c>
      <c r="I206" s="58">
        <v>-1341877.6453389134</v>
      </c>
      <c r="J206" s="58">
        <v>609.38291154925298</v>
      </c>
      <c r="K206" s="58">
        <v>747.01689335354183</v>
      </c>
      <c r="L206" s="58">
        <v>609.14</v>
      </c>
      <c r="M206" s="51" t="s">
        <v>6521</v>
      </c>
      <c r="N206" s="54" t="s">
        <v>6527</v>
      </c>
    </row>
    <row r="207" spans="1:14" ht="15.75" customHeight="1" x14ac:dyDescent="0.2">
      <c r="A207" s="50" t="s">
        <v>1629</v>
      </c>
      <c r="B207" s="50" t="s">
        <v>1630</v>
      </c>
      <c r="C207" s="50">
        <v>1490</v>
      </c>
      <c r="D207" s="50" t="s">
        <v>1631</v>
      </c>
      <c r="E207" s="55">
        <v>147.76</v>
      </c>
      <c r="F207" s="55">
        <v>239405.04227499379</v>
      </c>
      <c r="G207" s="55">
        <v>237500.7752073216</v>
      </c>
      <c r="H207" s="56">
        <v>8.0179404299203227E-3</v>
      </c>
      <c r="I207" s="58">
        <v>1904.26706767219</v>
      </c>
      <c r="J207" s="58">
        <v>1620.2290354290321</v>
      </c>
      <c r="K207" s="58">
        <v>1607.3414672937304</v>
      </c>
      <c r="L207" s="58">
        <v>1606.4</v>
      </c>
      <c r="M207" s="51" t="s">
        <v>6525</v>
      </c>
      <c r="N207" s="54" t="s">
        <v>6529</v>
      </c>
    </row>
    <row r="208" spans="1:14" ht="15.75" customHeight="1" x14ac:dyDescent="0.2">
      <c r="A208" s="50" t="s">
        <v>1632</v>
      </c>
      <c r="B208" s="50" t="s">
        <v>1633</v>
      </c>
      <c r="C208" s="50">
        <v>1493</v>
      </c>
      <c r="D208" s="50" t="s">
        <v>1634</v>
      </c>
      <c r="E208" s="55">
        <v>68878.45</v>
      </c>
      <c r="F208" s="55">
        <v>41920834.886369243</v>
      </c>
      <c r="G208" s="55">
        <v>42175571.60495317</v>
      </c>
      <c r="H208" s="56">
        <v>-6.0399114674716259E-3</v>
      </c>
      <c r="I208" s="58">
        <v>-254736.71858392656</v>
      </c>
      <c r="J208" s="58">
        <v>608.62047398524862</v>
      </c>
      <c r="K208" s="58">
        <v>612.3188254810201</v>
      </c>
      <c r="L208" s="58">
        <v>609.14</v>
      </c>
      <c r="M208" s="51" t="s">
        <v>6523</v>
      </c>
      <c r="N208" s="54" t="s">
        <v>6522</v>
      </c>
    </row>
    <row r="209" spans="1:14" ht="15.75" customHeight="1" x14ac:dyDescent="0.2">
      <c r="A209" s="50" t="s">
        <v>1635</v>
      </c>
      <c r="B209" s="50" t="s">
        <v>1636</v>
      </c>
      <c r="C209" s="50">
        <v>1494</v>
      </c>
      <c r="D209" s="50" t="s">
        <v>1637</v>
      </c>
      <c r="E209" s="55">
        <v>946.14999999999986</v>
      </c>
      <c r="F209" s="55">
        <v>889537.70399999991</v>
      </c>
      <c r="G209" s="55">
        <v>1471624.6980525786</v>
      </c>
      <c r="H209" s="56">
        <v>-0.39554038120103752</v>
      </c>
      <c r="I209" s="58">
        <v>-582086.9940525787</v>
      </c>
      <c r="J209" s="58">
        <v>940.16562278708454</v>
      </c>
      <c r="K209" s="58">
        <v>1555.3820198198794</v>
      </c>
      <c r="L209" s="58">
        <v>927.96</v>
      </c>
      <c r="M209" s="51" t="s">
        <v>6524</v>
      </c>
      <c r="N209" s="54" t="s">
        <v>6526</v>
      </c>
    </row>
    <row r="210" spans="1:14" ht="15.75" customHeight="1" x14ac:dyDescent="0.2">
      <c r="A210" s="50" t="s">
        <v>1638</v>
      </c>
      <c r="B210" s="50" t="s">
        <v>1639</v>
      </c>
      <c r="C210" s="50">
        <v>1495</v>
      </c>
      <c r="D210" s="50" t="s">
        <v>1640</v>
      </c>
      <c r="E210" s="55">
        <v>523.63</v>
      </c>
      <c r="F210" s="55">
        <v>1321409.1686999996</v>
      </c>
      <c r="G210" s="55">
        <v>1565493.5108202107</v>
      </c>
      <c r="H210" s="56">
        <v>-0.15591526916794929</v>
      </c>
      <c r="I210" s="58">
        <v>-244084.34212021111</v>
      </c>
      <c r="J210" s="58">
        <v>2523.5551223191942</v>
      </c>
      <c r="K210" s="58">
        <v>2989.6940794458123</v>
      </c>
      <c r="L210" s="58">
        <v>2504.41</v>
      </c>
      <c r="M210" s="51" t="s">
        <v>6525</v>
      </c>
      <c r="N210" s="54" t="s">
        <v>6530</v>
      </c>
    </row>
    <row r="211" spans="1:14" ht="15.75" customHeight="1" x14ac:dyDescent="0.2">
      <c r="A211" s="50" t="s">
        <v>1647</v>
      </c>
      <c r="B211" s="50" t="s">
        <v>1648</v>
      </c>
      <c r="C211" s="50">
        <v>1498</v>
      </c>
      <c r="D211" s="50" t="s">
        <v>1649</v>
      </c>
      <c r="E211" s="55">
        <v>1070.68</v>
      </c>
      <c r="F211" s="55">
        <v>993548.2128000001</v>
      </c>
      <c r="G211" s="55">
        <v>658195.11752230744</v>
      </c>
      <c r="H211" s="56">
        <v>0.50950407614703552</v>
      </c>
      <c r="I211" s="58">
        <v>335353.09527769266</v>
      </c>
      <c r="J211" s="58">
        <v>927.96</v>
      </c>
      <c r="K211" s="58">
        <v>614.74494482226942</v>
      </c>
      <c r="L211" s="58">
        <v>927.96</v>
      </c>
      <c r="M211" s="51" t="s">
        <v>6525</v>
      </c>
      <c r="N211" s="54" t="s">
        <v>6522</v>
      </c>
    </row>
    <row r="212" spans="1:14" ht="15.75" customHeight="1" x14ac:dyDescent="0.2">
      <c r="A212" s="50" t="s">
        <v>1650</v>
      </c>
      <c r="B212" s="50" t="s">
        <v>1651</v>
      </c>
      <c r="C212" s="50">
        <v>1499</v>
      </c>
      <c r="D212" s="50" t="s">
        <v>1652</v>
      </c>
      <c r="E212" s="55">
        <v>2503.3000000000002</v>
      </c>
      <c r="F212" s="55">
        <v>39485977.781000003</v>
      </c>
      <c r="G212" s="55">
        <v>36133653.02102109</v>
      </c>
      <c r="H212" s="56">
        <v>9.277569466969382E-2</v>
      </c>
      <c r="I212" s="58">
        <v>3352324.7599789128</v>
      </c>
      <c r="J212" s="58">
        <v>15773.57</v>
      </c>
      <c r="K212" s="58">
        <v>14434.40779012547</v>
      </c>
      <c r="L212" s="58">
        <v>15773.57</v>
      </c>
      <c r="M212" s="51" t="s">
        <v>6525</v>
      </c>
      <c r="N212" s="54" t="s">
        <v>6528</v>
      </c>
    </row>
    <row r="213" spans="1:14" ht="15.75" customHeight="1" x14ac:dyDescent="0.2">
      <c r="A213" s="50" t="s">
        <v>1653</v>
      </c>
      <c r="B213" s="50" t="s">
        <v>1654</v>
      </c>
      <c r="C213" s="50">
        <v>1500</v>
      </c>
      <c r="D213" s="50" t="s">
        <v>1655</v>
      </c>
      <c r="E213" s="55">
        <v>1115.8</v>
      </c>
      <c r="F213" s="55">
        <v>17848532.002500001</v>
      </c>
      <c r="G213" s="55">
        <v>16360790.182924189</v>
      </c>
      <c r="H213" s="56">
        <v>9.0933371979097455E-2</v>
      </c>
      <c r="I213" s="58">
        <v>1487741.8195758127</v>
      </c>
      <c r="J213" s="58">
        <v>15996.17494398638</v>
      </c>
      <c r="K213" s="58">
        <v>14662.834005130122</v>
      </c>
      <c r="L213" s="58">
        <v>15990.87</v>
      </c>
      <c r="M213" s="51" t="s">
        <v>6525</v>
      </c>
      <c r="N213" s="54" t="s">
        <v>6530</v>
      </c>
    </row>
    <row r="214" spans="1:14" ht="15.75" customHeight="1" x14ac:dyDescent="0.2">
      <c r="A214" s="50" t="s">
        <v>1671</v>
      </c>
      <c r="B214" s="50" t="s">
        <v>1672</v>
      </c>
      <c r="C214" s="50">
        <v>1508</v>
      </c>
      <c r="D214" s="50" t="s">
        <v>1673</v>
      </c>
      <c r="E214" s="55">
        <v>4282.42</v>
      </c>
      <c r="F214" s="55">
        <v>4290280.9973999998</v>
      </c>
      <c r="G214" s="55">
        <v>4495144.9122878108</v>
      </c>
      <c r="H214" s="56">
        <v>-4.5574485113438867E-2</v>
      </c>
      <c r="I214" s="58">
        <v>-204863.91488781106</v>
      </c>
      <c r="J214" s="58">
        <v>1001.8356437248098</v>
      </c>
      <c r="K214" s="58">
        <v>1049.6739956117829</v>
      </c>
      <c r="L214" s="58">
        <v>1000.8</v>
      </c>
      <c r="M214" s="51" t="s">
        <v>6525</v>
      </c>
      <c r="N214" s="54" t="s">
        <v>6522</v>
      </c>
    </row>
    <row r="215" spans="1:14" ht="15.75" customHeight="1" x14ac:dyDescent="0.2">
      <c r="A215" s="50" t="s">
        <v>1683</v>
      </c>
      <c r="B215" s="50" t="s">
        <v>1684</v>
      </c>
      <c r="C215" s="50">
        <v>1512</v>
      </c>
      <c r="D215" s="50" t="s">
        <v>1685</v>
      </c>
      <c r="E215" s="55">
        <v>1365.6599999999999</v>
      </c>
      <c r="F215" s="55">
        <v>1366752.5279999997</v>
      </c>
      <c r="G215" s="55">
        <v>1103358.5232771232</v>
      </c>
      <c r="H215" s="56">
        <v>0.23872023387335672</v>
      </c>
      <c r="I215" s="58">
        <v>263394.00472287647</v>
      </c>
      <c r="J215" s="58">
        <v>1000.7999999999998</v>
      </c>
      <c r="K215" s="58">
        <v>807.93061470433588</v>
      </c>
      <c r="L215" s="58">
        <v>1000.8</v>
      </c>
      <c r="M215" s="51" t="s">
        <v>6525</v>
      </c>
      <c r="N215" s="54" t="s">
        <v>6526</v>
      </c>
    </row>
    <row r="216" spans="1:14" ht="15.75" customHeight="1" x14ac:dyDescent="0.2">
      <c r="A216" s="50" t="s">
        <v>1686</v>
      </c>
      <c r="B216" s="50" t="s">
        <v>1687</v>
      </c>
      <c r="C216" s="50">
        <v>1513</v>
      </c>
      <c r="D216" s="50" t="s">
        <v>1688</v>
      </c>
      <c r="E216" s="55">
        <v>5421.5100000000011</v>
      </c>
      <c r="F216" s="55">
        <v>6143831.7510000002</v>
      </c>
      <c r="G216" s="55">
        <v>6200149.0358790541</v>
      </c>
      <c r="H216" s="56">
        <v>-9.083214702284903E-3</v>
      </c>
      <c r="I216" s="58">
        <v>-56317.284879053943</v>
      </c>
      <c r="J216" s="58">
        <v>1133.2325774553581</v>
      </c>
      <c r="K216" s="58">
        <v>1143.6203264181111</v>
      </c>
      <c r="L216" s="58">
        <v>1130.94</v>
      </c>
      <c r="M216" s="51" t="s">
        <v>6521</v>
      </c>
      <c r="N216" s="54" t="s">
        <v>6528</v>
      </c>
    </row>
    <row r="217" spans="1:14" ht="15.75" customHeight="1" x14ac:dyDescent="0.2">
      <c r="A217" s="50" t="s">
        <v>1692</v>
      </c>
      <c r="B217" s="50" t="s">
        <v>1693</v>
      </c>
      <c r="C217" s="50">
        <v>1517</v>
      </c>
      <c r="D217" s="50" t="s">
        <v>1694</v>
      </c>
      <c r="E217" s="55">
        <v>1814.79</v>
      </c>
      <c r="F217" s="55">
        <v>1472139.5001000001</v>
      </c>
      <c r="G217" s="55">
        <v>1191471.2537235483</v>
      </c>
      <c r="H217" s="56">
        <v>0.23556442969086855</v>
      </c>
      <c r="I217" s="58">
        <v>280668.2463764518</v>
      </c>
      <c r="J217" s="58">
        <v>811.19</v>
      </c>
      <c r="K217" s="58">
        <v>656.53395363846414</v>
      </c>
      <c r="L217" s="58">
        <v>811.19</v>
      </c>
      <c r="M217" s="51" t="s">
        <v>6525</v>
      </c>
      <c r="N217" s="54" t="s">
        <v>6522</v>
      </c>
    </row>
    <row r="218" spans="1:14" ht="15.75" customHeight="1" x14ac:dyDescent="0.2">
      <c r="A218" s="50" t="s">
        <v>1703</v>
      </c>
      <c r="B218" s="50" t="s">
        <v>1704</v>
      </c>
      <c r="C218" s="50">
        <v>1693</v>
      </c>
      <c r="D218" s="50" t="s">
        <v>1705</v>
      </c>
      <c r="E218" s="55">
        <v>6561.2400000000007</v>
      </c>
      <c r="F218" s="55">
        <v>12533188.507999999</v>
      </c>
      <c r="G218" s="55">
        <v>11369918.045833312</v>
      </c>
      <c r="H218" s="56">
        <v>0.10231124423917781</v>
      </c>
      <c r="I218" s="58">
        <v>1163270.4621666875</v>
      </c>
      <c r="J218" s="58">
        <v>1910.1859569227765</v>
      </c>
      <c r="K218" s="58">
        <v>1732.8916555153157</v>
      </c>
      <c r="L218" s="58">
        <v>1924.42</v>
      </c>
      <c r="M218" s="51" t="s">
        <v>6523</v>
      </c>
      <c r="N218" s="54" t="s">
        <v>6528</v>
      </c>
    </row>
    <row r="219" spans="1:14" ht="15.75" customHeight="1" x14ac:dyDescent="0.2">
      <c r="A219" s="50" t="s">
        <v>1706</v>
      </c>
      <c r="B219" s="50" t="s">
        <v>1707</v>
      </c>
      <c r="C219" s="50">
        <v>1694</v>
      </c>
      <c r="D219" s="50" t="s">
        <v>1708</v>
      </c>
      <c r="E219" s="55">
        <v>3187.33</v>
      </c>
      <c r="F219" s="55">
        <v>8791981.5744000003</v>
      </c>
      <c r="G219" s="55">
        <v>7674045.2717344249</v>
      </c>
      <c r="H219" s="56">
        <v>0.14567757461416542</v>
      </c>
      <c r="I219" s="58">
        <v>1117936.3026655754</v>
      </c>
      <c r="J219" s="58">
        <v>2758.4158447352488</v>
      </c>
      <c r="K219" s="58">
        <v>2407.6720238363851</v>
      </c>
      <c r="L219" s="58">
        <v>2753.48</v>
      </c>
      <c r="M219" s="51" t="s">
        <v>6523</v>
      </c>
      <c r="N219" s="54" t="s">
        <v>6522</v>
      </c>
    </row>
    <row r="220" spans="1:14" ht="15.75" customHeight="1" x14ac:dyDescent="0.2">
      <c r="A220" s="50" t="s">
        <v>1709</v>
      </c>
      <c r="B220" s="50" t="s">
        <v>1710</v>
      </c>
      <c r="C220" s="50">
        <v>1695</v>
      </c>
      <c r="D220" s="50" t="s">
        <v>1711</v>
      </c>
      <c r="E220" s="55">
        <v>606.14</v>
      </c>
      <c r="F220" s="55">
        <v>2550931.3300000005</v>
      </c>
      <c r="G220" s="55">
        <v>2634150.9545158949</v>
      </c>
      <c r="H220" s="56">
        <v>-3.1592579906335905E-2</v>
      </c>
      <c r="I220" s="58">
        <v>-83219.624515894335</v>
      </c>
      <c r="J220" s="58">
        <v>4208.4853829148387</v>
      </c>
      <c r="K220" s="58">
        <v>4345.7797778003351</v>
      </c>
      <c r="L220" s="58">
        <v>4343.18</v>
      </c>
      <c r="M220" s="51" t="s">
        <v>6525</v>
      </c>
      <c r="N220" s="54" t="s">
        <v>6530</v>
      </c>
    </row>
    <row r="221" spans="1:14" ht="15.75" customHeight="1" x14ac:dyDescent="0.2">
      <c r="A221" s="50" t="s">
        <v>1715</v>
      </c>
      <c r="B221" s="50" t="s">
        <v>1716</v>
      </c>
      <c r="C221" s="50">
        <v>1697</v>
      </c>
      <c r="D221" s="50" t="s">
        <v>1717</v>
      </c>
      <c r="E221" s="55">
        <v>51237.329999999994</v>
      </c>
      <c r="F221" s="55">
        <v>94911850.538975284</v>
      </c>
      <c r="G221" s="55">
        <v>82843967.969125926</v>
      </c>
      <c r="H221" s="56">
        <v>0.14567002119390016</v>
      </c>
      <c r="I221" s="58">
        <v>12067882.569849357</v>
      </c>
      <c r="J221" s="58">
        <v>1852.3964956600059</v>
      </c>
      <c r="K221" s="58">
        <v>1616.8673888574197</v>
      </c>
      <c r="L221" s="58">
        <v>1851.65</v>
      </c>
      <c r="M221" s="51" t="s">
        <v>6524</v>
      </c>
      <c r="N221" s="54" t="s">
        <v>6522</v>
      </c>
    </row>
    <row r="222" spans="1:14" ht="15.75" customHeight="1" x14ac:dyDescent="0.2">
      <c r="A222" s="50" t="s">
        <v>1718</v>
      </c>
      <c r="B222" s="50" t="s">
        <v>1719</v>
      </c>
      <c r="C222" s="50">
        <v>1698</v>
      </c>
      <c r="D222" s="50" t="s">
        <v>1720</v>
      </c>
      <c r="E222" s="55">
        <v>8579.010000000002</v>
      </c>
      <c r="F222" s="55">
        <v>22943755.124893237</v>
      </c>
      <c r="G222" s="55">
        <v>21225042.522501186</v>
      </c>
      <c r="H222" s="56">
        <v>8.0975696541950581E-2</v>
      </c>
      <c r="I222" s="58">
        <v>1718712.6023920514</v>
      </c>
      <c r="J222" s="58">
        <v>2674.4059192020095</v>
      </c>
      <c r="K222" s="58">
        <v>2474.0666490074241</v>
      </c>
      <c r="L222" s="58">
        <v>2660.79</v>
      </c>
      <c r="M222" s="51" t="s">
        <v>6524</v>
      </c>
      <c r="N222" s="54" t="s">
        <v>6522</v>
      </c>
    </row>
    <row r="223" spans="1:14" ht="15.75" customHeight="1" x14ac:dyDescent="0.2">
      <c r="A223" s="50" t="s">
        <v>1721</v>
      </c>
      <c r="B223" s="50" t="s">
        <v>1722</v>
      </c>
      <c r="C223" s="50">
        <v>1699</v>
      </c>
      <c r="D223" s="50" t="s">
        <v>1723</v>
      </c>
      <c r="E223" s="55">
        <v>1889.8100000000002</v>
      </c>
      <c r="F223" s="55">
        <v>7938903.1531230612</v>
      </c>
      <c r="G223" s="55">
        <v>7223731.489797351</v>
      </c>
      <c r="H223" s="56">
        <v>9.9003079549095041E-2</v>
      </c>
      <c r="I223" s="58">
        <v>715171.66332571022</v>
      </c>
      <c r="J223" s="58">
        <v>4200.9001715109243</v>
      </c>
      <c r="K223" s="58">
        <v>3822.4644222421039</v>
      </c>
      <c r="L223" s="58">
        <v>4182.6400000000003</v>
      </c>
      <c r="M223" s="51" t="s">
        <v>6524</v>
      </c>
      <c r="N223" s="54" t="s">
        <v>6522</v>
      </c>
    </row>
    <row r="224" spans="1:14" ht="15.75" customHeight="1" x14ac:dyDescent="0.2">
      <c r="A224" s="50" t="s">
        <v>1724</v>
      </c>
      <c r="B224" s="50" t="s">
        <v>1725</v>
      </c>
      <c r="C224" s="50">
        <v>1700</v>
      </c>
      <c r="D224" s="50" t="s">
        <v>1726</v>
      </c>
      <c r="E224" s="55">
        <v>417.45</v>
      </c>
      <c r="F224" s="55">
        <v>2369477.2191018891</v>
      </c>
      <c r="G224" s="55">
        <v>2786291.8427584772</v>
      </c>
      <c r="H224" s="56">
        <v>-0.14959474713314114</v>
      </c>
      <c r="I224" s="58">
        <v>-416814.62365658814</v>
      </c>
      <c r="J224" s="58">
        <v>5676.0743061489738</v>
      </c>
      <c r="K224" s="58">
        <v>6674.5522643633421</v>
      </c>
      <c r="L224" s="58">
        <v>5603.8</v>
      </c>
      <c r="M224" s="51" t="s">
        <v>6525</v>
      </c>
      <c r="N224" s="54" t="s">
        <v>6530</v>
      </c>
    </row>
    <row r="225" spans="1:14" ht="15.75" customHeight="1" x14ac:dyDescent="0.2">
      <c r="A225" s="50" t="s">
        <v>1727</v>
      </c>
      <c r="B225" s="50" t="s">
        <v>1728</v>
      </c>
      <c r="C225" s="50">
        <v>1701</v>
      </c>
      <c r="D225" s="50" t="s">
        <v>1729</v>
      </c>
      <c r="E225" s="55">
        <v>12618.1</v>
      </c>
      <c r="F225" s="55">
        <v>16398054.927841758</v>
      </c>
      <c r="G225" s="55">
        <v>14845392.974483168</v>
      </c>
      <c r="H225" s="56">
        <v>0.10458880785623959</v>
      </c>
      <c r="I225" s="58">
        <v>1552661.9533585906</v>
      </c>
      <c r="J225" s="58">
        <v>1299.5660937733699</v>
      </c>
      <c r="K225" s="58">
        <v>1176.5157174600904</v>
      </c>
      <c r="L225" s="58">
        <v>1302.21</v>
      </c>
      <c r="M225" s="51" t="s">
        <v>6523</v>
      </c>
      <c r="N225" s="54" t="s">
        <v>6522</v>
      </c>
    </row>
    <row r="226" spans="1:14" ht="15.75" customHeight="1" x14ac:dyDescent="0.2">
      <c r="A226" s="50" t="s">
        <v>1730</v>
      </c>
      <c r="B226" s="50" t="s">
        <v>1731</v>
      </c>
      <c r="C226" s="50">
        <v>1702</v>
      </c>
      <c r="D226" s="50" t="s">
        <v>1732</v>
      </c>
      <c r="E226" s="55">
        <v>56981.909999999996</v>
      </c>
      <c r="F226" s="55">
        <v>53939118.929700002</v>
      </c>
      <c r="G226" s="55">
        <v>60504758.028805546</v>
      </c>
      <c r="H226" s="56">
        <v>-0.10851442618743679</v>
      </c>
      <c r="I226" s="58">
        <v>-6565639.0991055444</v>
      </c>
      <c r="J226" s="58">
        <v>946.60075328643779</v>
      </c>
      <c r="K226" s="58">
        <v>1061.8239723590443</v>
      </c>
      <c r="L226" s="58">
        <v>946.45</v>
      </c>
      <c r="M226" s="51" t="s">
        <v>6523</v>
      </c>
      <c r="N226" s="54" t="s">
        <v>6522</v>
      </c>
    </row>
    <row r="227" spans="1:14" ht="15.75" customHeight="1" x14ac:dyDescent="0.2">
      <c r="A227" s="50" t="s">
        <v>1733</v>
      </c>
      <c r="B227" s="50" t="s">
        <v>1734</v>
      </c>
      <c r="C227" s="50">
        <v>1703</v>
      </c>
      <c r="D227" s="50" t="s">
        <v>1735</v>
      </c>
      <c r="E227" s="55">
        <v>6601.27</v>
      </c>
      <c r="F227" s="55">
        <v>11039708.767100001</v>
      </c>
      <c r="G227" s="55">
        <v>12949719.728759071</v>
      </c>
      <c r="H227" s="56">
        <v>-0.14749438610762122</v>
      </c>
      <c r="I227" s="58">
        <v>-1910010.9616590701</v>
      </c>
      <c r="J227" s="58">
        <v>1672.3613436656885</v>
      </c>
      <c r="K227" s="58">
        <v>1961.7012679013387</v>
      </c>
      <c r="L227" s="58">
        <v>1670.53</v>
      </c>
      <c r="M227" s="51" t="s">
        <v>6524</v>
      </c>
      <c r="N227" s="54" t="s">
        <v>6522</v>
      </c>
    </row>
    <row r="228" spans="1:14" ht="15.75" customHeight="1" x14ac:dyDescent="0.2">
      <c r="A228" s="50" t="s">
        <v>1736</v>
      </c>
      <c r="B228" s="50" t="s">
        <v>1737</v>
      </c>
      <c r="C228" s="50">
        <v>1704</v>
      </c>
      <c r="D228" s="50" t="s">
        <v>1738</v>
      </c>
      <c r="E228" s="55">
        <v>1297.73</v>
      </c>
      <c r="F228" s="55">
        <v>2862324.6880000005</v>
      </c>
      <c r="G228" s="55">
        <v>3542146.5295060868</v>
      </c>
      <c r="H228" s="56">
        <v>-0.19192369255285435</v>
      </c>
      <c r="I228" s="58">
        <v>-679821.84150608629</v>
      </c>
      <c r="J228" s="58">
        <v>2205.6396076225415</v>
      </c>
      <c r="K228" s="58">
        <v>2729.4942164441654</v>
      </c>
      <c r="L228" s="58">
        <v>2196.3200000000002</v>
      </c>
      <c r="M228" s="51" t="s">
        <v>6525</v>
      </c>
      <c r="N228" s="54" t="s">
        <v>6528</v>
      </c>
    </row>
    <row r="229" spans="1:14" ht="15.75" customHeight="1" x14ac:dyDescent="0.2">
      <c r="A229" s="50" t="s">
        <v>1742</v>
      </c>
      <c r="B229" s="50" t="s">
        <v>1743</v>
      </c>
      <c r="C229" s="50">
        <v>1706</v>
      </c>
      <c r="D229" s="50" t="s">
        <v>1744</v>
      </c>
      <c r="E229" s="55">
        <v>18028.960000000003</v>
      </c>
      <c r="F229" s="55">
        <v>14428937.267200001</v>
      </c>
      <c r="G229" s="55">
        <v>13642621.029689491</v>
      </c>
      <c r="H229" s="56">
        <v>5.7636742661054896E-2</v>
      </c>
      <c r="I229" s="58">
        <v>786316.23751050979</v>
      </c>
      <c r="J229" s="58">
        <v>800.31999999999994</v>
      </c>
      <c r="K229" s="58">
        <v>756.70593476770091</v>
      </c>
      <c r="L229" s="58">
        <v>800.32</v>
      </c>
      <c r="M229" s="51" t="s">
        <v>6523</v>
      </c>
      <c r="N229" s="54" t="s">
        <v>6527</v>
      </c>
    </row>
    <row r="230" spans="1:14" ht="15.75" customHeight="1" x14ac:dyDescent="0.2">
      <c r="A230" s="50" t="s">
        <v>1751</v>
      </c>
      <c r="B230" s="50" t="s">
        <v>1752</v>
      </c>
      <c r="C230" s="50">
        <v>1721</v>
      </c>
      <c r="D230" s="50" t="s">
        <v>1753</v>
      </c>
      <c r="E230" s="55">
        <v>41693.459999999992</v>
      </c>
      <c r="F230" s="55">
        <v>22771717.0482</v>
      </c>
      <c r="G230" s="55">
        <v>19451010.827777892</v>
      </c>
      <c r="H230" s="56">
        <v>0.1707215244402529</v>
      </c>
      <c r="I230" s="58">
        <v>3320706.2204221077</v>
      </c>
      <c r="J230" s="58">
        <v>546.17000000000007</v>
      </c>
      <c r="K230" s="58">
        <v>466.52426610259488</v>
      </c>
      <c r="L230" s="58">
        <v>546.16999999999996</v>
      </c>
      <c r="M230" s="51" t="s">
        <v>6521</v>
      </c>
      <c r="N230" s="54" t="s">
        <v>6522</v>
      </c>
    </row>
    <row r="231" spans="1:14" ht="15.75" customHeight="1" x14ac:dyDescent="0.2">
      <c r="A231" s="50" t="s">
        <v>1760</v>
      </c>
      <c r="B231" s="50" t="s">
        <v>1761</v>
      </c>
      <c r="C231" s="50">
        <v>1727</v>
      </c>
      <c r="D231" s="50" t="s">
        <v>1762</v>
      </c>
      <c r="E231" s="55">
        <v>15076.95</v>
      </c>
      <c r="F231" s="55">
        <v>5897499.762000001</v>
      </c>
      <c r="G231" s="55">
        <v>5674043.5234778114</v>
      </c>
      <c r="H231" s="56">
        <v>3.9382186195361824E-2</v>
      </c>
      <c r="I231" s="58">
        <v>223456.23852218967</v>
      </c>
      <c r="J231" s="58">
        <v>391.16</v>
      </c>
      <c r="K231" s="58">
        <v>376.3389494213227</v>
      </c>
      <c r="L231" s="58">
        <v>391.16</v>
      </c>
      <c r="M231" s="51" t="s">
        <v>6525</v>
      </c>
      <c r="N231" s="54" t="s">
        <v>6527</v>
      </c>
    </row>
    <row r="232" spans="1:14" ht="15.75" customHeight="1" x14ac:dyDescent="0.2">
      <c r="A232" s="50" t="s">
        <v>1994</v>
      </c>
      <c r="B232" s="50" t="s">
        <v>1995</v>
      </c>
      <c r="C232" s="50">
        <v>1817</v>
      </c>
      <c r="D232" s="50" t="s">
        <v>1996</v>
      </c>
      <c r="E232" s="55">
        <v>5188.4799999999996</v>
      </c>
      <c r="F232" s="55">
        <v>29721238.034499999</v>
      </c>
      <c r="G232" s="55">
        <v>24909431.418169525</v>
      </c>
      <c r="H232" s="56">
        <v>0.19317207749754695</v>
      </c>
      <c r="I232" s="58">
        <v>4811806.6163304746</v>
      </c>
      <c r="J232" s="58">
        <v>5728.3131156909158</v>
      </c>
      <c r="K232" s="58">
        <v>4800.9111373985306</v>
      </c>
      <c r="L232" s="58">
        <v>5725.92</v>
      </c>
      <c r="M232" s="51" t="s">
        <v>6523</v>
      </c>
      <c r="N232" s="54" t="s">
        <v>6526</v>
      </c>
    </row>
    <row r="233" spans="1:14" ht="15.75" customHeight="1" x14ac:dyDescent="0.2">
      <c r="A233" s="50" t="s">
        <v>1997</v>
      </c>
      <c r="B233" s="50" t="s">
        <v>1998</v>
      </c>
      <c r="C233" s="50">
        <v>1818</v>
      </c>
      <c r="D233" s="50" t="s">
        <v>1999</v>
      </c>
      <c r="E233" s="55">
        <v>1170.01</v>
      </c>
      <c r="F233" s="55">
        <v>8819768.9970999993</v>
      </c>
      <c r="G233" s="55">
        <v>6933041.6732259365</v>
      </c>
      <c r="H233" s="56">
        <v>0.27213558100483337</v>
      </c>
      <c r="I233" s="58">
        <v>1886727.3238740629</v>
      </c>
      <c r="J233" s="58">
        <v>7538.199671028452</v>
      </c>
      <c r="K233" s="58">
        <v>5925.6259974068053</v>
      </c>
      <c r="L233" s="58">
        <v>7529.71</v>
      </c>
      <c r="M233" s="51" t="s">
        <v>6525</v>
      </c>
      <c r="N233" s="54" t="s">
        <v>6527</v>
      </c>
    </row>
    <row r="234" spans="1:14" ht="15.75" customHeight="1" x14ac:dyDescent="0.2">
      <c r="A234" s="50" t="s">
        <v>2003</v>
      </c>
      <c r="B234" s="50" t="s">
        <v>2004</v>
      </c>
      <c r="C234" s="50">
        <v>1821</v>
      </c>
      <c r="D234" s="50" t="s">
        <v>2005</v>
      </c>
      <c r="E234" s="55">
        <v>5905.6</v>
      </c>
      <c r="F234" s="55">
        <v>13634048.5134</v>
      </c>
      <c r="G234" s="55">
        <v>13105066.322646299</v>
      </c>
      <c r="H234" s="56">
        <v>4.0364709168971391E-2</v>
      </c>
      <c r="I234" s="58">
        <v>528982.19075370021</v>
      </c>
      <c r="J234" s="58">
        <v>2308.6644055472771</v>
      </c>
      <c r="K234" s="58">
        <v>2219.0914255361517</v>
      </c>
      <c r="L234" s="58">
        <v>2307.64</v>
      </c>
      <c r="M234" s="51" t="s">
        <v>6525</v>
      </c>
      <c r="N234" s="54" t="s">
        <v>6522</v>
      </c>
    </row>
    <row r="235" spans="1:14" ht="15.75" customHeight="1" x14ac:dyDescent="0.2">
      <c r="A235" s="50" t="s">
        <v>2006</v>
      </c>
      <c r="B235" s="50" t="s">
        <v>2007</v>
      </c>
      <c r="C235" s="50">
        <v>1822</v>
      </c>
      <c r="D235" s="50" t="s">
        <v>2008</v>
      </c>
      <c r="E235" s="55">
        <v>587.63</v>
      </c>
      <c r="F235" s="55">
        <v>1900184.4095999999</v>
      </c>
      <c r="G235" s="55">
        <v>1730997.4174090202</v>
      </c>
      <c r="H235" s="56">
        <v>9.7739598274052319E-2</v>
      </c>
      <c r="I235" s="58">
        <v>169186.99219097965</v>
      </c>
      <c r="J235" s="58">
        <v>3233.6409128192909</v>
      </c>
      <c r="K235" s="58">
        <v>2945.7267624338788</v>
      </c>
      <c r="L235" s="58">
        <v>3222.32</v>
      </c>
      <c r="M235" s="51" t="s">
        <v>6525</v>
      </c>
      <c r="N235" s="54" t="s">
        <v>6527</v>
      </c>
    </row>
    <row r="236" spans="1:14" ht="15.75" customHeight="1" x14ac:dyDescent="0.2">
      <c r="A236" s="50" t="s">
        <v>2012</v>
      </c>
      <c r="B236" s="50" t="s">
        <v>2013</v>
      </c>
      <c r="C236" s="50">
        <v>1825</v>
      </c>
      <c r="D236" s="50" t="s">
        <v>2014</v>
      </c>
      <c r="E236" s="55">
        <v>1838.9</v>
      </c>
      <c r="F236" s="55">
        <v>2741781.5109999999</v>
      </c>
      <c r="G236" s="55">
        <v>3451568.8607544317</v>
      </c>
      <c r="H236" s="56">
        <v>-0.20564194961455551</v>
      </c>
      <c r="I236" s="58">
        <v>-709787.34975443175</v>
      </c>
      <c r="J236" s="58">
        <v>1490.9899999999998</v>
      </c>
      <c r="K236" s="58">
        <v>1876.9747461821912</v>
      </c>
      <c r="L236" s="58">
        <v>1490.99</v>
      </c>
      <c r="M236" s="51" t="s">
        <v>6523</v>
      </c>
      <c r="N236" s="54" t="s">
        <v>6527</v>
      </c>
    </row>
    <row r="237" spans="1:14" ht="15.75" customHeight="1" x14ac:dyDescent="0.2">
      <c r="A237" s="50" t="s">
        <v>2031</v>
      </c>
      <c r="B237" s="50" t="s">
        <v>2032</v>
      </c>
      <c r="C237" s="50">
        <v>1830</v>
      </c>
      <c r="D237" s="50" t="s">
        <v>2033</v>
      </c>
      <c r="E237" s="55">
        <v>437.34000000000003</v>
      </c>
      <c r="F237" s="55">
        <v>828870.27659999998</v>
      </c>
      <c r="G237" s="55">
        <v>781976.23183226562</v>
      </c>
      <c r="H237" s="56">
        <v>5.9968631857078236E-2</v>
      </c>
      <c r="I237" s="58">
        <v>46894.044767734362</v>
      </c>
      <c r="J237" s="58">
        <v>1895.2537536013169</v>
      </c>
      <c r="K237" s="58">
        <v>1788.0281516263447</v>
      </c>
      <c r="L237" s="58">
        <v>1931.31</v>
      </c>
      <c r="M237" s="51" t="s">
        <v>6525</v>
      </c>
      <c r="N237" s="54" t="s">
        <v>6530</v>
      </c>
    </row>
    <row r="238" spans="1:14" ht="15.75" customHeight="1" x14ac:dyDescent="0.2">
      <c r="A238" s="50" t="s">
        <v>2034</v>
      </c>
      <c r="B238" s="50" t="s">
        <v>2035</v>
      </c>
      <c r="C238" s="50">
        <v>1831</v>
      </c>
      <c r="D238" s="50" t="s">
        <v>2036</v>
      </c>
      <c r="E238" s="55">
        <v>270.76</v>
      </c>
      <c r="F238" s="55">
        <v>842053.45039999986</v>
      </c>
      <c r="G238" s="55">
        <v>930546.68735652324</v>
      </c>
      <c r="H238" s="56">
        <v>-9.5098116149242351E-2</v>
      </c>
      <c r="I238" s="58">
        <v>-88493.236956523382</v>
      </c>
      <c r="J238" s="58">
        <v>3109.9625144038996</v>
      </c>
      <c r="K238" s="58">
        <v>3436.7952701895524</v>
      </c>
      <c r="L238" s="58">
        <v>3090.74</v>
      </c>
      <c r="M238" s="51" t="s">
        <v>6525</v>
      </c>
      <c r="N238" s="54" t="s">
        <v>6530</v>
      </c>
    </row>
    <row r="239" spans="1:14" ht="15.75" customHeight="1" x14ac:dyDescent="0.2">
      <c r="A239" s="50" t="s">
        <v>2043</v>
      </c>
      <c r="B239" s="50" t="s">
        <v>2044</v>
      </c>
      <c r="C239" s="50">
        <v>1834</v>
      </c>
      <c r="D239" s="50" t="s">
        <v>2045</v>
      </c>
      <c r="E239" s="55">
        <v>558.21999999999991</v>
      </c>
      <c r="F239" s="55">
        <v>790116.80090000003</v>
      </c>
      <c r="G239" s="55">
        <v>788533.06125696772</v>
      </c>
      <c r="H239" s="56">
        <v>2.0084632095296318E-3</v>
      </c>
      <c r="I239" s="58">
        <v>1583.7396430323133</v>
      </c>
      <c r="J239" s="58">
        <v>1415.4218782917133</v>
      </c>
      <c r="K239" s="58">
        <v>1412.584753783397</v>
      </c>
      <c r="L239" s="58">
        <v>1442.64</v>
      </c>
      <c r="M239" s="51" t="s">
        <v>6525</v>
      </c>
      <c r="N239" s="54" t="s">
        <v>6526</v>
      </c>
    </row>
    <row r="240" spans="1:14" ht="15.75" customHeight="1" x14ac:dyDescent="0.2">
      <c r="A240" s="50" t="s">
        <v>2046</v>
      </c>
      <c r="B240" s="50" t="s">
        <v>2047</v>
      </c>
      <c r="C240" s="50">
        <v>1835</v>
      </c>
      <c r="D240" s="50" t="s">
        <v>2048</v>
      </c>
      <c r="E240" s="55">
        <v>167.26</v>
      </c>
      <c r="F240" s="55">
        <v>435767.95340000006</v>
      </c>
      <c r="G240" s="55">
        <v>784610.65851492016</v>
      </c>
      <c r="H240" s="56">
        <v>-0.4446061257633126</v>
      </c>
      <c r="I240" s="58">
        <v>-348842.7051149201</v>
      </c>
      <c r="J240" s="58">
        <v>2605.3327358603378</v>
      </c>
      <c r="K240" s="58">
        <v>4690.9641188264986</v>
      </c>
      <c r="L240" s="58">
        <v>2599.67</v>
      </c>
      <c r="M240" s="51" t="s">
        <v>6525</v>
      </c>
      <c r="N240" s="54" t="s">
        <v>6530</v>
      </c>
    </row>
    <row r="241" spans="1:14" ht="15.75" customHeight="1" x14ac:dyDescent="0.2">
      <c r="A241" s="50" t="s">
        <v>2058</v>
      </c>
      <c r="B241" s="50" t="s">
        <v>2059</v>
      </c>
      <c r="C241" s="50">
        <v>1839</v>
      </c>
      <c r="D241" s="50" t="s">
        <v>2060</v>
      </c>
      <c r="E241" s="55">
        <v>1827.6499999999999</v>
      </c>
      <c r="F241" s="55">
        <v>2320989.4835999995</v>
      </c>
      <c r="G241" s="55">
        <v>2472609.5514332922</v>
      </c>
      <c r="H241" s="56">
        <v>-6.1319858505522462E-2</v>
      </c>
      <c r="I241" s="58">
        <v>-151620.06783329276</v>
      </c>
      <c r="J241" s="58">
        <v>1269.9310500369324</v>
      </c>
      <c r="K241" s="58">
        <v>1352.8900782060527</v>
      </c>
      <c r="L241" s="58">
        <v>1295.6099999999999</v>
      </c>
      <c r="M241" s="51" t="s">
        <v>6525</v>
      </c>
      <c r="N241" s="54" t="s">
        <v>6528</v>
      </c>
    </row>
    <row r="242" spans="1:14" ht="15.75" customHeight="1" x14ac:dyDescent="0.2">
      <c r="A242" s="50" t="s">
        <v>2061</v>
      </c>
      <c r="B242" s="50" t="s">
        <v>2062</v>
      </c>
      <c r="C242" s="50">
        <v>1840</v>
      </c>
      <c r="D242" s="50" t="s">
        <v>2063</v>
      </c>
      <c r="E242" s="55">
        <v>332.4</v>
      </c>
      <c r="F242" s="55">
        <v>857895.69999999984</v>
      </c>
      <c r="G242" s="55">
        <v>769966.21750233287</v>
      </c>
      <c r="H242" s="56">
        <v>0.11419914341553628</v>
      </c>
      <c r="I242" s="58">
        <v>87929.482497666962</v>
      </c>
      <c r="J242" s="58">
        <v>2580.9136582430801</v>
      </c>
      <c r="K242" s="58">
        <v>2316.3845291887274</v>
      </c>
      <c r="L242" s="58">
        <v>2562.4499999999998</v>
      </c>
      <c r="M242" s="51" t="s">
        <v>6525</v>
      </c>
      <c r="N242" s="54" t="s">
        <v>6530</v>
      </c>
    </row>
    <row r="243" spans="1:14" ht="15.75" customHeight="1" x14ac:dyDescent="0.2">
      <c r="A243" s="50" t="s">
        <v>2070</v>
      </c>
      <c r="B243" s="50" t="s">
        <v>2071</v>
      </c>
      <c r="C243" s="50">
        <v>1844</v>
      </c>
      <c r="D243" s="50" t="s">
        <v>2072</v>
      </c>
      <c r="E243" s="55">
        <v>5875.63</v>
      </c>
      <c r="F243" s="55">
        <v>10228136.830999998</v>
      </c>
      <c r="G243" s="55">
        <v>8154572.283288639</v>
      </c>
      <c r="H243" s="56">
        <v>0.25428244127049626</v>
      </c>
      <c r="I243" s="58">
        <v>2073564.5477113593</v>
      </c>
      <c r="J243" s="58">
        <v>1740.7727904922533</v>
      </c>
      <c r="K243" s="58">
        <v>1387.8634773273061</v>
      </c>
      <c r="L243" s="58">
        <v>1733.62</v>
      </c>
      <c r="M243" s="51" t="s">
        <v>6523</v>
      </c>
      <c r="N243" s="54" t="s">
        <v>6526</v>
      </c>
    </row>
    <row r="244" spans="1:14" ht="15.75" customHeight="1" x14ac:dyDescent="0.2">
      <c r="A244" s="50" t="s">
        <v>2073</v>
      </c>
      <c r="B244" s="50" t="s">
        <v>2074</v>
      </c>
      <c r="C244" s="50">
        <v>1845</v>
      </c>
      <c r="D244" s="50" t="s">
        <v>2075</v>
      </c>
      <c r="E244" s="55">
        <v>687.93000000000006</v>
      </c>
      <c r="F244" s="55">
        <v>1957177.0865000004</v>
      </c>
      <c r="G244" s="55">
        <v>1593886.1445709106</v>
      </c>
      <c r="H244" s="56">
        <v>0.22792778716756534</v>
      </c>
      <c r="I244" s="58">
        <v>363290.94192908984</v>
      </c>
      <c r="J244" s="58">
        <v>2845.0236019653166</v>
      </c>
      <c r="K244" s="58">
        <v>2316.9307118033962</v>
      </c>
      <c r="L244" s="58">
        <v>2781.36</v>
      </c>
      <c r="M244" s="51" t="s">
        <v>6524</v>
      </c>
      <c r="N244" s="54" t="s">
        <v>6527</v>
      </c>
    </row>
    <row r="245" spans="1:14" ht="15.75" customHeight="1" x14ac:dyDescent="0.2">
      <c r="A245" s="50" t="s">
        <v>2076</v>
      </c>
      <c r="B245" s="50" t="s">
        <v>2077</v>
      </c>
      <c r="C245" s="50">
        <v>1846</v>
      </c>
      <c r="D245" s="50" t="s">
        <v>2078</v>
      </c>
      <c r="E245" s="55">
        <v>493.75</v>
      </c>
      <c r="F245" s="55">
        <v>2491032.5342999999</v>
      </c>
      <c r="G245" s="55">
        <v>1770061.1635699801</v>
      </c>
      <c r="H245" s="56">
        <v>0.4073143830103112</v>
      </c>
      <c r="I245" s="58">
        <v>720971.37073001987</v>
      </c>
      <c r="J245" s="58">
        <v>5045.1291833924051</v>
      </c>
      <c r="K245" s="58">
        <v>3584.9340021670482</v>
      </c>
      <c r="L245" s="58">
        <v>5022.93</v>
      </c>
      <c r="M245" s="51" t="s">
        <v>6525</v>
      </c>
      <c r="N245" s="54" t="s">
        <v>6527</v>
      </c>
    </row>
    <row r="246" spans="1:14" ht="15.75" customHeight="1" x14ac:dyDescent="0.2">
      <c r="A246" s="50" t="s">
        <v>2085</v>
      </c>
      <c r="B246" s="50" t="s">
        <v>2086</v>
      </c>
      <c r="C246" s="50">
        <v>1849</v>
      </c>
      <c r="D246" s="50" t="s">
        <v>2087</v>
      </c>
      <c r="E246" s="55">
        <v>2137.52</v>
      </c>
      <c r="F246" s="55">
        <v>2359092.6568</v>
      </c>
      <c r="G246" s="55">
        <v>2317546.2670887988</v>
      </c>
      <c r="H246" s="56">
        <v>1.7926886854945145E-2</v>
      </c>
      <c r="I246" s="58">
        <v>41546.389711201191</v>
      </c>
      <c r="J246" s="58">
        <v>1103.6587525730754</v>
      </c>
      <c r="K246" s="58">
        <v>1084.222026969946</v>
      </c>
      <c r="L246" s="58">
        <v>1100.3</v>
      </c>
      <c r="M246" s="51" t="s">
        <v>6525</v>
      </c>
      <c r="N246" s="54" t="s">
        <v>6522</v>
      </c>
    </row>
    <row r="247" spans="1:14" ht="15.75" customHeight="1" x14ac:dyDescent="0.2">
      <c r="A247" s="50" t="s">
        <v>2091</v>
      </c>
      <c r="B247" s="50" t="s">
        <v>2092</v>
      </c>
      <c r="C247" s="50">
        <v>1853</v>
      </c>
      <c r="D247" s="50" t="s">
        <v>2093</v>
      </c>
      <c r="E247" s="55">
        <v>10114.550000000001</v>
      </c>
      <c r="F247" s="55">
        <v>10157637.983000001</v>
      </c>
      <c r="G247" s="55">
        <v>9899324.7571767401</v>
      </c>
      <c r="H247" s="56">
        <v>2.6094024810731753E-2</v>
      </c>
      <c r="I247" s="58">
        <v>258313.22582326084</v>
      </c>
      <c r="J247" s="58">
        <v>1004.26</v>
      </c>
      <c r="K247" s="58">
        <v>978.72122409565816</v>
      </c>
      <c r="L247" s="58">
        <v>1004.26</v>
      </c>
      <c r="M247" s="51" t="s">
        <v>6523</v>
      </c>
      <c r="N247" s="54" t="s">
        <v>6528</v>
      </c>
    </row>
    <row r="248" spans="1:14" ht="15.75" customHeight="1" x14ac:dyDescent="0.2">
      <c r="A248" s="50" t="s">
        <v>1763</v>
      </c>
      <c r="B248" s="50" t="s">
        <v>1764</v>
      </c>
      <c r="C248" s="50">
        <v>1729</v>
      </c>
      <c r="D248" s="50" t="s">
        <v>1765</v>
      </c>
      <c r="E248" s="55">
        <v>1476.97</v>
      </c>
      <c r="F248" s="55">
        <v>1732748.7748</v>
      </c>
      <c r="G248" s="55">
        <v>1920049.0587272693</v>
      </c>
      <c r="H248" s="56">
        <v>-9.7549738677731423E-2</v>
      </c>
      <c r="I248" s="58">
        <v>-187300.28392726928</v>
      </c>
      <c r="J248" s="58">
        <v>1173.1780434267453</v>
      </c>
      <c r="K248" s="58">
        <v>1299.9919150201217</v>
      </c>
      <c r="L248" s="58">
        <v>1173.1199999999999</v>
      </c>
      <c r="M248" s="51" t="s">
        <v>6525</v>
      </c>
      <c r="N248" s="54" t="s">
        <v>6528</v>
      </c>
    </row>
    <row r="249" spans="1:14" ht="15.75" customHeight="1" x14ac:dyDescent="0.2">
      <c r="A249" s="50" t="s">
        <v>1766</v>
      </c>
      <c r="B249" s="50" t="s">
        <v>1767</v>
      </c>
      <c r="C249" s="50">
        <v>1730</v>
      </c>
      <c r="D249" s="50" t="s">
        <v>1768</v>
      </c>
      <c r="E249" s="55">
        <v>1115.5500000000002</v>
      </c>
      <c r="F249" s="55">
        <v>1631327.8296999999</v>
      </c>
      <c r="G249" s="55">
        <v>1929797.1346333961</v>
      </c>
      <c r="H249" s="56">
        <v>-0.15466356518872981</v>
      </c>
      <c r="I249" s="58">
        <v>-298469.30493339617</v>
      </c>
      <c r="J249" s="58">
        <v>1462.3529467079015</v>
      </c>
      <c r="K249" s="58">
        <v>1729.9064449225905</v>
      </c>
      <c r="L249" s="58">
        <v>1460.6</v>
      </c>
      <c r="M249" s="51" t="s">
        <v>6525</v>
      </c>
      <c r="N249" s="54" t="s">
        <v>6528</v>
      </c>
    </row>
    <row r="250" spans="1:14" ht="15.75" customHeight="1" x14ac:dyDescent="0.2">
      <c r="A250" s="50" t="s">
        <v>1778</v>
      </c>
      <c r="B250" s="50" t="s">
        <v>1779</v>
      </c>
      <c r="C250" s="50">
        <v>1734</v>
      </c>
      <c r="D250" s="50" t="s">
        <v>1780</v>
      </c>
      <c r="E250" s="55">
        <v>1068.7700000000002</v>
      </c>
      <c r="F250" s="55">
        <v>667552.70569999982</v>
      </c>
      <c r="G250" s="55">
        <v>845761.80147813552</v>
      </c>
      <c r="H250" s="56">
        <v>-0.21070837612514559</v>
      </c>
      <c r="I250" s="58">
        <v>-178209.0957781357</v>
      </c>
      <c r="J250" s="58">
        <v>624.59903038071775</v>
      </c>
      <c r="K250" s="58">
        <v>791.34126283310286</v>
      </c>
      <c r="L250" s="58">
        <v>615.16999999999996</v>
      </c>
      <c r="M250" s="51" t="s">
        <v>6525</v>
      </c>
      <c r="N250" s="54" t="s">
        <v>6522</v>
      </c>
    </row>
    <row r="251" spans="1:14" ht="15.75" customHeight="1" x14ac:dyDescent="0.2">
      <c r="A251" s="50" t="s">
        <v>1781</v>
      </c>
      <c r="B251" s="50" t="s">
        <v>1782</v>
      </c>
      <c r="C251" s="50">
        <v>1735</v>
      </c>
      <c r="D251" s="50" t="s">
        <v>1783</v>
      </c>
      <c r="E251" s="55">
        <v>902.88999999999987</v>
      </c>
      <c r="F251" s="55">
        <v>1121529.0190999997</v>
      </c>
      <c r="G251" s="55">
        <v>1421179.1623498581</v>
      </c>
      <c r="H251" s="56">
        <v>-0.21084614184350969</v>
      </c>
      <c r="I251" s="58">
        <v>-299650.1432498584</v>
      </c>
      <c r="J251" s="58">
        <v>1242.1546579317524</v>
      </c>
      <c r="K251" s="58">
        <v>1574.0335615078895</v>
      </c>
      <c r="L251" s="58">
        <v>1230.08</v>
      </c>
      <c r="M251" s="51" t="s">
        <v>6524</v>
      </c>
      <c r="N251" s="54" t="s">
        <v>6528</v>
      </c>
    </row>
    <row r="252" spans="1:14" ht="15.75" customHeight="1" x14ac:dyDescent="0.2">
      <c r="A252" s="50" t="s">
        <v>1784</v>
      </c>
      <c r="B252" s="50" t="s">
        <v>1785</v>
      </c>
      <c r="C252" s="50">
        <v>1736</v>
      </c>
      <c r="D252" s="50" t="s">
        <v>1786</v>
      </c>
      <c r="E252" s="55">
        <v>605.56000000000006</v>
      </c>
      <c r="F252" s="55">
        <v>934485.48420000006</v>
      </c>
      <c r="G252" s="55">
        <v>1172127.7785764881</v>
      </c>
      <c r="H252" s="56">
        <v>-0.20274435835408411</v>
      </c>
      <c r="I252" s="58">
        <v>-237642.29437648808</v>
      </c>
      <c r="J252" s="58">
        <v>1543.1757120681682</v>
      </c>
      <c r="K252" s="58">
        <v>1935.6096482206356</v>
      </c>
      <c r="L252" s="58">
        <v>1505.98</v>
      </c>
      <c r="M252" s="51" t="s">
        <v>6523</v>
      </c>
      <c r="N252" s="54" t="s">
        <v>6530</v>
      </c>
    </row>
    <row r="253" spans="1:14" ht="15.75" customHeight="1" x14ac:dyDescent="0.2">
      <c r="A253" s="50" t="s">
        <v>1982</v>
      </c>
      <c r="B253" s="50" t="s">
        <v>1983</v>
      </c>
      <c r="C253" s="50">
        <v>1813</v>
      </c>
      <c r="D253" s="50" t="s">
        <v>1984</v>
      </c>
      <c r="E253" s="55">
        <v>3028.69</v>
      </c>
      <c r="F253" s="55">
        <v>807781.90989999985</v>
      </c>
      <c r="G253" s="55">
        <v>1028708.3832503215</v>
      </c>
      <c r="H253" s="56">
        <v>-0.21476103135494939</v>
      </c>
      <c r="I253" s="58">
        <v>-220926.47335032164</v>
      </c>
      <c r="J253" s="58">
        <v>266.70999999999992</v>
      </c>
      <c r="K253" s="58">
        <v>339.65456459734128</v>
      </c>
      <c r="L253" s="58">
        <v>266.70999999999998</v>
      </c>
      <c r="M253" s="51" t="s">
        <v>6525</v>
      </c>
      <c r="N253" s="54" t="s">
        <v>6528</v>
      </c>
    </row>
    <row r="254" spans="1:14" ht="15.75" customHeight="1" x14ac:dyDescent="0.2">
      <c r="A254" s="50" t="s">
        <v>1790</v>
      </c>
      <c r="B254" s="50" t="s">
        <v>1791</v>
      </c>
      <c r="C254" s="50">
        <v>1738</v>
      </c>
      <c r="D254" s="50" t="s">
        <v>1792</v>
      </c>
      <c r="E254" s="55">
        <v>1803.18</v>
      </c>
      <c r="F254" s="55">
        <v>771527.67209999997</v>
      </c>
      <c r="G254" s="55">
        <v>865078.26083768567</v>
      </c>
      <c r="H254" s="56">
        <v>-0.10814118556984353</v>
      </c>
      <c r="I254" s="58">
        <v>-93550.588737685699</v>
      </c>
      <c r="J254" s="58">
        <v>427.87057980900408</v>
      </c>
      <c r="K254" s="58">
        <v>479.75147286332236</v>
      </c>
      <c r="L254" s="58">
        <v>419.96</v>
      </c>
      <c r="M254" s="51" t="s">
        <v>6525</v>
      </c>
      <c r="N254" s="54" t="s">
        <v>6522</v>
      </c>
    </row>
    <row r="255" spans="1:14" ht="15.75" customHeight="1" x14ac:dyDescent="0.2">
      <c r="A255" s="50" t="s">
        <v>1793</v>
      </c>
      <c r="B255" s="50" t="s">
        <v>1794</v>
      </c>
      <c r="C255" s="50">
        <v>1739</v>
      </c>
      <c r="D255" s="50" t="s">
        <v>1795</v>
      </c>
      <c r="E255" s="55">
        <v>555.08999999999992</v>
      </c>
      <c r="F255" s="55">
        <v>558842.33370000008</v>
      </c>
      <c r="G255" s="55">
        <v>625625.52994604921</v>
      </c>
      <c r="H255" s="56">
        <v>-0.1067462772048452</v>
      </c>
      <c r="I255" s="58">
        <v>-66783.196246049134</v>
      </c>
      <c r="J255" s="58">
        <v>1006.7598654272283</v>
      </c>
      <c r="K255" s="58">
        <v>1127.0704389307127</v>
      </c>
      <c r="L255" s="58">
        <v>998.66</v>
      </c>
      <c r="M255" s="51" t="s">
        <v>6525</v>
      </c>
      <c r="N255" s="54" t="s">
        <v>6522</v>
      </c>
    </row>
    <row r="256" spans="1:14" ht="15.75" customHeight="1" x14ac:dyDescent="0.2">
      <c r="A256" s="50" t="s">
        <v>1796</v>
      </c>
      <c r="B256" s="50" t="s">
        <v>1797</v>
      </c>
      <c r="C256" s="50">
        <v>1740</v>
      </c>
      <c r="D256" s="50" t="s">
        <v>1798</v>
      </c>
      <c r="E256" s="55">
        <v>417.97</v>
      </c>
      <c r="F256" s="55">
        <v>666502.24560000002</v>
      </c>
      <c r="G256" s="55">
        <v>699212.83254737174</v>
      </c>
      <c r="H256" s="56">
        <v>-4.6782017469846116E-2</v>
      </c>
      <c r="I256" s="58">
        <v>-32710.586947371718</v>
      </c>
      <c r="J256" s="58">
        <v>1594.6174261310621</v>
      </c>
      <c r="K256" s="58">
        <v>1672.8780356182781</v>
      </c>
      <c r="L256" s="58">
        <v>1574.43</v>
      </c>
      <c r="M256" s="51" t="s">
        <v>6525</v>
      </c>
      <c r="N256" s="54" t="s">
        <v>6530</v>
      </c>
    </row>
    <row r="257" spans="1:14" ht="15.75" customHeight="1" x14ac:dyDescent="0.2">
      <c r="A257" s="50" t="s">
        <v>1808</v>
      </c>
      <c r="B257" s="50" t="s">
        <v>1809</v>
      </c>
      <c r="C257" s="50">
        <v>1744</v>
      </c>
      <c r="D257" s="50" t="s">
        <v>1810</v>
      </c>
      <c r="E257" s="55">
        <v>634.05000000000007</v>
      </c>
      <c r="F257" s="55">
        <v>962727.26069999998</v>
      </c>
      <c r="G257" s="55">
        <v>1113702.760308872</v>
      </c>
      <c r="H257" s="56">
        <v>-0.13556175398811143</v>
      </c>
      <c r="I257" s="58">
        <v>-150975.49960887199</v>
      </c>
      <c r="J257" s="58">
        <v>1518.3775107641352</v>
      </c>
      <c r="K257" s="58">
        <v>1756.4904349954606</v>
      </c>
      <c r="L257" s="58">
        <v>1590.54</v>
      </c>
      <c r="M257" s="51" t="s">
        <v>6524</v>
      </c>
      <c r="N257" s="54" t="s">
        <v>6528</v>
      </c>
    </row>
    <row r="258" spans="1:14" ht="15.75" customHeight="1" x14ac:dyDescent="0.2">
      <c r="A258" s="50" t="s">
        <v>1811</v>
      </c>
      <c r="B258" s="50" t="s">
        <v>1812</v>
      </c>
      <c r="C258" s="50">
        <v>1745</v>
      </c>
      <c r="D258" s="50" t="s">
        <v>1813</v>
      </c>
      <c r="E258" s="55">
        <v>1309.73</v>
      </c>
      <c r="F258" s="55">
        <v>2792073.8925999999</v>
      </c>
      <c r="G258" s="55">
        <v>2980929.5444394308</v>
      </c>
      <c r="H258" s="56">
        <v>-6.33546177539549E-2</v>
      </c>
      <c r="I258" s="58">
        <v>-188855.65183943091</v>
      </c>
      <c r="J258" s="58">
        <v>2131.7934937735258</v>
      </c>
      <c r="K258" s="58">
        <v>2275.9878329422331</v>
      </c>
      <c r="L258" s="58">
        <v>2144.66</v>
      </c>
      <c r="M258" s="51" t="s">
        <v>6524</v>
      </c>
      <c r="N258" s="54" t="s">
        <v>6527</v>
      </c>
    </row>
    <row r="259" spans="1:14" ht="15.75" customHeight="1" x14ac:dyDescent="0.2">
      <c r="A259" s="50" t="s">
        <v>1817</v>
      </c>
      <c r="B259" s="50" t="s">
        <v>1818</v>
      </c>
      <c r="C259" s="50">
        <v>1747</v>
      </c>
      <c r="D259" s="50" t="s">
        <v>1819</v>
      </c>
      <c r="E259" s="55">
        <v>638.68000000000006</v>
      </c>
      <c r="F259" s="55">
        <v>202397.69199999998</v>
      </c>
      <c r="G259" s="55">
        <v>301271.31710110058</v>
      </c>
      <c r="H259" s="56">
        <v>-0.32818798036429275</v>
      </c>
      <c r="I259" s="58">
        <v>-98873.625101100595</v>
      </c>
      <c r="J259" s="58">
        <v>316.89999999999992</v>
      </c>
      <c r="K259" s="58">
        <v>471.70933347075305</v>
      </c>
      <c r="L259" s="58">
        <v>316.89999999999998</v>
      </c>
      <c r="M259" s="51" t="s">
        <v>6523</v>
      </c>
      <c r="N259" s="54" t="s">
        <v>6530</v>
      </c>
    </row>
    <row r="260" spans="1:14" ht="15.75" customHeight="1" x14ac:dyDescent="0.2">
      <c r="A260" s="50" t="s">
        <v>1820</v>
      </c>
      <c r="B260" s="50" t="s">
        <v>1821</v>
      </c>
      <c r="C260" s="50">
        <v>1748</v>
      </c>
      <c r="D260" s="50" t="s">
        <v>1822</v>
      </c>
      <c r="E260" s="55">
        <v>8950.2700000000023</v>
      </c>
      <c r="F260" s="55">
        <v>6415553.3088000016</v>
      </c>
      <c r="G260" s="55">
        <v>7544678.5035411231</v>
      </c>
      <c r="H260" s="56">
        <v>-0.14965849031355838</v>
      </c>
      <c r="I260" s="58">
        <v>-1129125.1947411215</v>
      </c>
      <c r="J260" s="58">
        <v>716.79997461529092</v>
      </c>
      <c r="K260" s="58">
        <v>842.95540844478671</v>
      </c>
      <c r="L260" s="58">
        <v>714.08</v>
      </c>
      <c r="M260" s="51" t="s">
        <v>6521</v>
      </c>
      <c r="N260" s="54" t="s">
        <v>6522</v>
      </c>
    </row>
    <row r="261" spans="1:14" ht="15.75" customHeight="1" x14ac:dyDescent="0.2">
      <c r="A261" s="50" t="s">
        <v>1823</v>
      </c>
      <c r="B261" s="50" t="s">
        <v>1824</v>
      </c>
      <c r="C261" s="50">
        <v>1749</v>
      </c>
      <c r="D261" s="50" t="s">
        <v>1825</v>
      </c>
      <c r="E261" s="55">
        <v>3977.2799999999997</v>
      </c>
      <c r="F261" s="55">
        <v>4778929.4475000007</v>
      </c>
      <c r="G261" s="55">
        <v>5686047.6325920848</v>
      </c>
      <c r="H261" s="56">
        <v>-0.15953404609073918</v>
      </c>
      <c r="I261" s="58">
        <v>-907118.18509208411</v>
      </c>
      <c r="J261" s="58">
        <v>1201.5572068096792</v>
      </c>
      <c r="K261" s="58">
        <v>1429.6322191528093</v>
      </c>
      <c r="L261" s="58">
        <v>1195.1500000000001</v>
      </c>
      <c r="M261" s="51" t="s">
        <v>6521</v>
      </c>
      <c r="N261" s="54" t="s">
        <v>6528</v>
      </c>
    </row>
    <row r="262" spans="1:14" ht="15.75" customHeight="1" x14ac:dyDescent="0.2">
      <c r="A262" s="50" t="s">
        <v>1826</v>
      </c>
      <c r="B262" s="50" t="s">
        <v>1827</v>
      </c>
      <c r="C262" s="50">
        <v>1750</v>
      </c>
      <c r="D262" s="50" t="s">
        <v>1828</v>
      </c>
      <c r="E262" s="55">
        <v>1915.8899999999999</v>
      </c>
      <c r="F262" s="55">
        <v>3320121.1273000003</v>
      </c>
      <c r="G262" s="55">
        <v>3900654.3963980339</v>
      </c>
      <c r="H262" s="56">
        <v>-0.14882971165918035</v>
      </c>
      <c r="I262" s="58">
        <v>-580533.26909803366</v>
      </c>
      <c r="J262" s="58">
        <v>1732.939327049048</v>
      </c>
      <c r="K262" s="58">
        <v>2035.9490348600568</v>
      </c>
      <c r="L262" s="58">
        <v>1717.53</v>
      </c>
      <c r="M262" s="51" t="s">
        <v>6524</v>
      </c>
      <c r="N262" s="54" t="s">
        <v>6527</v>
      </c>
    </row>
    <row r="263" spans="1:14" ht="15.75" customHeight="1" x14ac:dyDescent="0.2">
      <c r="A263" s="50" t="s">
        <v>1829</v>
      </c>
      <c r="B263" s="50" t="s">
        <v>1830</v>
      </c>
      <c r="C263" s="50">
        <v>1751</v>
      </c>
      <c r="D263" s="50" t="s">
        <v>1831</v>
      </c>
      <c r="E263" s="55">
        <v>848.75</v>
      </c>
      <c r="F263" s="55">
        <v>1987670.5524999998</v>
      </c>
      <c r="G263" s="55">
        <v>2698855.3658324406</v>
      </c>
      <c r="H263" s="56">
        <v>-0.26351349625328346</v>
      </c>
      <c r="I263" s="58">
        <v>-711184.8133324408</v>
      </c>
      <c r="J263" s="58">
        <v>2341.8798851251836</v>
      </c>
      <c r="K263" s="58">
        <v>3179.8001364741567</v>
      </c>
      <c r="L263" s="58">
        <v>2232.41</v>
      </c>
      <c r="M263" s="51" t="s">
        <v>6523</v>
      </c>
      <c r="N263" s="54" t="s">
        <v>6530</v>
      </c>
    </row>
    <row r="264" spans="1:14" ht="15.75" customHeight="1" x14ac:dyDescent="0.2">
      <c r="A264" s="50" t="s">
        <v>1832</v>
      </c>
      <c r="B264" s="50" t="s">
        <v>1833</v>
      </c>
      <c r="C264" s="50">
        <v>1752</v>
      </c>
      <c r="D264" s="50" t="s">
        <v>1834</v>
      </c>
      <c r="E264" s="55">
        <v>9571.89</v>
      </c>
      <c r="F264" s="55">
        <v>2702048.828100001</v>
      </c>
      <c r="G264" s="55">
        <v>3328265.2875776021</v>
      </c>
      <c r="H264" s="56">
        <v>-0.18815100521430417</v>
      </c>
      <c r="I264" s="58">
        <v>-626216.45947760111</v>
      </c>
      <c r="J264" s="58">
        <v>282.29000000000013</v>
      </c>
      <c r="K264" s="58">
        <v>347.71244629614449</v>
      </c>
      <c r="L264" s="58">
        <v>282.29000000000002</v>
      </c>
      <c r="M264" s="51" t="s">
        <v>6521</v>
      </c>
      <c r="N264" s="54" t="s">
        <v>6522</v>
      </c>
    </row>
    <row r="265" spans="1:14" ht="15.75" customHeight="1" x14ac:dyDescent="0.2">
      <c r="A265" s="50" t="s">
        <v>1835</v>
      </c>
      <c r="B265" s="50" t="s">
        <v>1836</v>
      </c>
      <c r="C265" s="50">
        <v>1753</v>
      </c>
      <c r="D265" s="50" t="s">
        <v>1837</v>
      </c>
      <c r="E265" s="55">
        <v>6002.9</v>
      </c>
      <c r="F265" s="55">
        <v>7905357.8792000012</v>
      </c>
      <c r="G265" s="55">
        <v>9295259.6161376238</v>
      </c>
      <c r="H265" s="56">
        <v>-0.14952801689633233</v>
      </c>
      <c r="I265" s="58">
        <v>-1389901.7369376225</v>
      </c>
      <c r="J265" s="58">
        <v>1316.9231336853857</v>
      </c>
      <c r="K265" s="58">
        <v>1548.4615129583408</v>
      </c>
      <c r="L265" s="58">
        <v>1315.94</v>
      </c>
      <c r="M265" s="51" t="s">
        <v>6521</v>
      </c>
      <c r="N265" s="54" t="s">
        <v>6528</v>
      </c>
    </row>
    <row r="266" spans="1:14" ht="15.75" customHeight="1" x14ac:dyDescent="0.2">
      <c r="A266" s="50" t="s">
        <v>1838</v>
      </c>
      <c r="B266" s="50" t="s">
        <v>1839</v>
      </c>
      <c r="C266" s="50">
        <v>1754</v>
      </c>
      <c r="D266" s="50" t="s">
        <v>1840</v>
      </c>
      <c r="E266" s="55">
        <v>11813.54</v>
      </c>
      <c r="F266" s="55">
        <v>21533915.735100001</v>
      </c>
      <c r="G266" s="55">
        <v>25188274.160681169</v>
      </c>
      <c r="H266" s="56">
        <v>-0.14508173137505431</v>
      </c>
      <c r="I266" s="58">
        <v>-3654358.4255811684</v>
      </c>
      <c r="J266" s="58">
        <v>1822.8165084386221</v>
      </c>
      <c r="K266" s="58">
        <v>2132.1529499778362</v>
      </c>
      <c r="L266" s="58">
        <v>1870.29</v>
      </c>
      <c r="M266" s="51" t="s">
        <v>6521</v>
      </c>
      <c r="N266" s="54" t="s">
        <v>6528</v>
      </c>
    </row>
    <row r="267" spans="1:14" ht="15.75" customHeight="1" x14ac:dyDescent="0.2">
      <c r="A267" s="50" t="s">
        <v>1841</v>
      </c>
      <c r="B267" s="50" t="s">
        <v>1842</v>
      </c>
      <c r="C267" s="50">
        <v>1755</v>
      </c>
      <c r="D267" s="50" t="s">
        <v>1843</v>
      </c>
      <c r="E267" s="55">
        <v>6553.44</v>
      </c>
      <c r="F267" s="55">
        <v>13393731.393599998</v>
      </c>
      <c r="G267" s="55">
        <v>17120945.671135187</v>
      </c>
      <c r="H267" s="56">
        <v>-0.21769908912327385</v>
      </c>
      <c r="I267" s="58">
        <v>-3727214.2775351889</v>
      </c>
      <c r="J267" s="58">
        <v>2043.7711177030687</v>
      </c>
      <c r="K267" s="58">
        <v>2612.5127675137314</v>
      </c>
      <c r="L267" s="58">
        <v>2043.48</v>
      </c>
      <c r="M267" s="51" t="s">
        <v>6521</v>
      </c>
      <c r="N267" s="54" t="s">
        <v>6527</v>
      </c>
    </row>
    <row r="268" spans="1:14" ht="15.75" customHeight="1" x14ac:dyDescent="0.2">
      <c r="A268" s="50" t="s">
        <v>1844</v>
      </c>
      <c r="B268" s="50" t="s">
        <v>1845</v>
      </c>
      <c r="C268" s="50">
        <v>1756</v>
      </c>
      <c r="D268" s="50" t="s">
        <v>1846</v>
      </c>
      <c r="E268" s="55">
        <v>1566.65</v>
      </c>
      <c r="F268" s="55">
        <v>4096714.4477999997</v>
      </c>
      <c r="G268" s="55">
        <v>5053371.5832664818</v>
      </c>
      <c r="H268" s="56">
        <v>-0.18931066510808658</v>
      </c>
      <c r="I268" s="58">
        <v>-956657.13546648202</v>
      </c>
      <c r="J268" s="58">
        <v>2614.9519342546196</v>
      </c>
      <c r="K268" s="58">
        <v>3225.5906445386536</v>
      </c>
      <c r="L268" s="58">
        <v>2555</v>
      </c>
      <c r="M268" s="51" t="s">
        <v>6523</v>
      </c>
      <c r="N268" s="54" t="s">
        <v>6530</v>
      </c>
    </row>
    <row r="269" spans="1:14" ht="15.75" customHeight="1" x14ac:dyDescent="0.2">
      <c r="A269" s="50" t="s">
        <v>1847</v>
      </c>
      <c r="B269" s="50" t="s">
        <v>1848</v>
      </c>
      <c r="C269" s="50">
        <v>1757</v>
      </c>
      <c r="D269" s="50" t="s">
        <v>1849</v>
      </c>
      <c r="E269" s="55">
        <v>3496.64</v>
      </c>
      <c r="F269" s="55">
        <v>1248405.3792000001</v>
      </c>
      <c r="G269" s="55">
        <v>1397899.6202427729</v>
      </c>
      <c r="H269" s="56">
        <v>-0.1069420428176453</v>
      </c>
      <c r="I269" s="58">
        <v>-149494.24104277277</v>
      </c>
      <c r="J269" s="58">
        <v>357.03000000000003</v>
      </c>
      <c r="K269" s="58">
        <v>399.78368383441614</v>
      </c>
      <c r="L269" s="58">
        <v>357.03</v>
      </c>
      <c r="M269" s="51" t="s">
        <v>6524</v>
      </c>
      <c r="N269" s="54" t="s">
        <v>6527</v>
      </c>
    </row>
    <row r="270" spans="1:14" ht="15.75" customHeight="1" x14ac:dyDescent="0.2">
      <c r="A270" s="50" t="s">
        <v>1859</v>
      </c>
      <c r="B270" s="50" t="s">
        <v>1860</v>
      </c>
      <c r="C270" s="50">
        <v>1762</v>
      </c>
      <c r="D270" s="50" t="s">
        <v>1861</v>
      </c>
      <c r="E270" s="55">
        <v>421.84</v>
      </c>
      <c r="F270" s="55">
        <v>403498.81230000011</v>
      </c>
      <c r="G270" s="55">
        <v>371976.51246838062</v>
      </c>
      <c r="H270" s="56">
        <v>8.4742715668906676E-2</v>
      </c>
      <c r="I270" s="58">
        <v>31522.299831619486</v>
      </c>
      <c r="J270" s="58">
        <v>956.52098497060524</v>
      </c>
      <c r="K270" s="58">
        <v>881.79525997624842</v>
      </c>
      <c r="L270" s="58">
        <v>953.95</v>
      </c>
      <c r="M270" s="51" t="s">
        <v>6525</v>
      </c>
      <c r="N270" s="54" t="s">
        <v>6530</v>
      </c>
    </row>
    <row r="271" spans="1:14" ht="15.75" customHeight="1" x14ac:dyDescent="0.2">
      <c r="A271" s="50" t="s">
        <v>1871</v>
      </c>
      <c r="B271" s="50" t="s">
        <v>1872</v>
      </c>
      <c r="C271" s="50">
        <v>1766</v>
      </c>
      <c r="D271" s="50" t="s">
        <v>1873</v>
      </c>
      <c r="E271" s="55">
        <v>306.14</v>
      </c>
      <c r="F271" s="55">
        <v>82504.73</v>
      </c>
      <c r="G271" s="55">
        <v>133533.46060882305</v>
      </c>
      <c r="H271" s="56">
        <v>-0.38214190193353981</v>
      </c>
      <c r="I271" s="58">
        <v>-51028.730608823054</v>
      </c>
      <c r="J271" s="58">
        <v>269.5</v>
      </c>
      <c r="K271" s="58">
        <v>436.18429675580796</v>
      </c>
      <c r="L271" s="58">
        <v>269.5</v>
      </c>
      <c r="M271" s="51" t="s">
        <v>6525</v>
      </c>
      <c r="N271" s="54" t="s">
        <v>6530</v>
      </c>
    </row>
    <row r="272" spans="1:14" ht="15.75" customHeight="1" x14ac:dyDescent="0.2">
      <c r="A272" s="50" t="s">
        <v>1874</v>
      </c>
      <c r="B272" s="50" t="s">
        <v>1875</v>
      </c>
      <c r="C272" s="50">
        <v>1767</v>
      </c>
      <c r="D272" s="50" t="s">
        <v>1876</v>
      </c>
      <c r="E272" s="55">
        <v>5058.2100000000009</v>
      </c>
      <c r="F272" s="55">
        <v>4334024.8941000002</v>
      </c>
      <c r="G272" s="55">
        <v>4950784.1750213094</v>
      </c>
      <c r="H272" s="56">
        <v>-0.12457809896725192</v>
      </c>
      <c r="I272" s="58">
        <v>-616759.28092130926</v>
      </c>
      <c r="J272" s="58">
        <v>856.82976667635376</v>
      </c>
      <c r="K272" s="58">
        <v>978.76208678985427</v>
      </c>
      <c r="L272" s="58">
        <v>849.41</v>
      </c>
      <c r="M272" s="51" t="s">
        <v>6521</v>
      </c>
      <c r="N272" s="54" t="s">
        <v>6527</v>
      </c>
    </row>
    <row r="273" spans="1:14" ht="15.75" customHeight="1" x14ac:dyDescent="0.2">
      <c r="A273" s="50" t="s">
        <v>1877</v>
      </c>
      <c r="B273" s="50" t="s">
        <v>1878</v>
      </c>
      <c r="C273" s="50">
        <v>1768</v>
      </c>
      <c r="D273" s="50" t="s">
        <v>1879</v>
      </c>
      <c r="E273" s="55">
        <v>1391.54</v>
      </c>
      <c r="F273" s="55">
        <v>2294639.4699999997</v>
      </c>
      <c r="G273" s="55">
        <v>2648377.3413662994</v>
      </c>
      <c r="H273" s="56">
        <v>-0.13356777595137037</v>
      </c>
      <c r="I273" s="58">
        <v>-353737.87136629969</v>
      </c>
      <c r="J273" s="58">
        <v>1648.9928209034592</v>
      </c>
      <c r="K273" s="58">
        <v>1903.1988598001492</v>
      </c>
      <c r="L273" s="58">
        <v>1635.23</v>
      </c>
      <c r="M273" s="51" t="s">
        <v>6524</v>
      </c>
      <c r="N273" s="54" t="s">
        <v>6522</v>
      </c>
    </row>
    <row r="274" spans="1:14" ht="15.75" customHeight="1" x14ac:dyDescent="0.2">
      <c r="A274" s="50" t="s">
        <v>1880</v>
      </c>
      <c r="B274" s="50" t="s">
        <v>1881</v>
      </c>
      <c r="C274" s="50">
        <v>1769</v>
      </c>
      <c r="D274" s="50" t="s">
        <v>1882</v>
      </c>
      <c r="E274" s="55">
        <v>988.51</v>
      </c>
      <c r="F274" s="55">
        <v>2256519.7731999997</v>
      </c>
      <c r="G274" s="55">
        <v>2694351.4584763241</v>
      </c>
      <c r="H274" s="56">
        <v>-0.16249984162196918</v>
      </c>
      <c r="I274" s="58">
        <v>-437831.6852763244</v>
      </c>
      <c r="J274" s="58">
        <v>2282.7485540864532</v>
      </c>
      <c r="K274" s="58">
        <v>2725.6693998809565</v>
      </c>
      <c r="L274" s="58">
        <v>2258.52</v>
      </c>
      <c r="M274" s="51" t="s">
        <v>6524</v>
      </c>
      <c r="N274" s="54" t="s">
        <v>6522</v>
      </c>
    </row>
    <row r="275" spans="1:14" ht="15.75" customHeight="1" x14ac:dyDescent="0.2">
      <c r="A275" s="50" t="s">
        <v>1886</v>
      </c>
      <c r="B275" s="50" t="s">
        <v>1887</v>
      </c>
      <c r="C275" s="50">
        <v>1771</v>
      </c>
      <c r="D275" s="50" t="s">
        <v>1888</v>
      </c>
      <c r="E275" s="55">
        <v>3252.4100000000003</v>
      </c>
      <c r="F275" s="55">
        <v>1480757.2248</v>
      </c>
      <c r="G275" s="55">
        <v>1319266.4500436499</v>
      </c>
      <c r="H275" s="56">
        <v>0.12240952140563177</v>
      </c>
      <c r="I275" s="58">
        <v>161490.77475635009</v>
      </c>
      <c r="J275" s="58">
        <v>455.28</v>
      </c>
      <c r="K275" s="58">
        <v>405.62735019374855</v>
      </c>
      <c r="L275" s="58">
        <v>455.28</v>
      </c>
      <c r="M275" s="51" t="s">
        <v>6525</v>
      </c>
      <c r="N275" s="54" t="s">
        <v>6526</v>
      </c>
    </row>
    <row r="276" spans="1:14" ht="15.75" customHeight="1" x14ac:dyDescent="0.2">
      <c r="A276" s="50" t="s">
        <v>1889</v>
      </c>
      <c r="B276" s="50" t="s">
        <v>1890</v>
      </c>
      <c r="C276" s="50">
        <v>1772</v>
      </c>
      <c r="D276" s="50" t="s">
        <v>1891</v>
      </c>
      <c r="E276" s="55">
        <v>2310.0800000000004</v>
      </c>
      <c r="F276" s="55">
        <v>1244005.6773999999</v>
      </c>
      <c r="G276" s="55">
        <v>1595899.7920248287</v>
      </c>
      <c r="H276" s="56">
        <v>-0.22049887867856433</v>
      </c>
      <c r="I276" s="58">
        <v>-351894.1146248288</v>
      </c>
      <c r="J276" s="58">
        <v>538.51194651267474</v>
      </c>
      <c r="K276" s="58">
        <v>690.84178557661573</v>
      </c>
      <c r="L276" s="58">
        <v>527.08000000000004</v>
      </c>
      <c r="M276" s="51" t="s">
        <v>6524</v>
      </c>
      <c r="N276" s="54" t="s">
        <v>6522</v>
      </c>
    </row>
    <row r="277" spans="1:14" ht="15.75" customHeight="1" x14ac:dyDescent="0.2">
      <c r="A277" s="50" t="s">
        <v>1892</v>
      </c>
      <c r="B277" s="50" t="s">
        <v>1893</v>
      </c>
      <c r="C277" s="50">
        <v>1773</v>
      </c>
      <c r="D277" s="50" t="s">
        <v>1894</v>
      </c>
      <c r="E277" s="55">
        <v>1178.21</v>
      </c>
      <c r="F277" s="55">
        <v>1382450.8824</v>
      </c>
      <c r="G277" s="55">
        <v>1597501.1062013789</v>
      </c>
      <c r="H277" s="56">
        <v>-0.13461663529782242</v>
      </c>
      <c r="I277" s="58">
        <v>-215050.22380137886</v>
      </c>
      <c r="J277" s="58">
        <v>1173.3484543502432</v>
      </c>
      <c r="K277" s="58">
        <v>1355.8712845769251</v>
      </c>
      <c r="L277" s="58">
        <v>1121.4000000000001</v>
      </c>
      <c r="M277" s="51" t="s">
        <v>6525</v>
      </c>
      <c r="N277" s="54" t="s">
        <v>6522</v>
      </c>
    </row>
    <row r="278" spans="1:14" ht="15.75" customHeight="1" x14ac:dyDescent="0.2">
      <c r="A278" s="50" t="s">
        <v>1988</v>
      </c>
      <c r="B278" s="50" t="s">
        <v>1989</v>
      </c>
      <c r="C278" s="50">
        <v>1815</v>
      </c>
      <c r="D278" s="50" t="s">
        <v>1990</v>
      </c>
      <c r="E278" s="55">
        <v>17734.84</v>
      </c>
      <c r="F278" s="55">
        <v>5848063.4900000002</v>
      </c>
      <c r="G278" s="55">
        <v>6812748.3888581488</v>
      </c>
      <c r="H278" s="56">
        <v>-0.14159995992745511</v>
      </c>
      <c r="I278" s="58">
        <v>-964684.8988581486</v>
      </c>
      <c r="J278" s="58">
        <v>329.75</v>
      </c>
      <c r="K278" s="58">
        <v>384.14490284987903</v>
      </c>
      <c r="L278" s="58">
        <v>329.75</v>
      </c>
      <c r="M278" s="51" t="s">
        <v>6524</v>
      </c>
      <c r="N278" s="54" t="s">
        <v>6522</v>
      </c>
    </row>
    <row r="279" spans="1:14" ht="15.75" customHeight="1" x14ac:dyDescent="0.2">
      <c r="A279" s="50" t="s">
        <v>1907</v>
      </c>
      <c r="B279" s="50" t="s">
        <v>1908</v>
      </c>
      <c r="C279" s="50">
        <v>1780</v>
      </c>
      <c r="D279" s="50" t="s">
        <v>1909</v>
      </c>
      <c r="E279" s="55">
        <v>1391.1299999999999</v>
      </c>
      <c r="F279" s="55">
        <v>1210438.7912000001</v>
      </c>
      <c r="G279" s="55">
        <v>1497081.8570841411</v>
      </c>
      <c r="H279" s="56">
        <v>-0.1914678643173422</v>
      </c>
      <c r="I279" s="58">
        <v>-286643.06588414102</v>
      </c>
      <c r="J279" s="58">
        <v>870.11191707460853</v>
      </c>
      <c r="K279" s="58">
        <v>1076.1624413851625</v>
      </c>
      <c r="L279" s="58">
        <v>863.45</v>
      </c>
      <c r="M279" s="51" t="s">
        <v>6524</v>
      </c>
      <c r="N279" s="54" t="s">
        <v>6522</v>
      </c>
    </row>
    <row r="280" spans="1:14" ht="15.75" customHeight="1" x14ac:dyDescent="0.2">
      <c r="A280" s="50" t="s">
        <v>1910</v>
      </c>
      <c r="B280" s="50" t="s">
        <v>1911</v>
      </c>
      <c r="C280" s="50">
        <v>1781</v>
      </c>
      <c r="D280" s="50" t="s">
        <v>1912</v>
      </c>
      <c r="E280" s="55">
        <v>1071.77</v>
      </c>
      <c r="F280" s="55">
        <v>1328383.6903000001</v>
      </c>
      <c r="G280" s="55">
        <v>1552041.28806904</v>
      </c>
      <c r="H280" s="56">
        <v>-0.14410544325615315</v>
      </c>
      <c r="I280" s="58">
        <v>-223657.59776903992</v>
      </c>
      <c r="J280" s="58">
        <v>1239.4298126463702</v>
      </c>
      <c r="K280" s="58">
        <v>1448.1104043489181</v>
      </c>
      <c r="L280" s="58">
        <v>1232.8900000000001</v>
      </c>
      <c r="M280" s="51" t="s">
        <v>6524</v>
      </c>
      <c r="N280" s="54" t="s">
        <v>6522</v>
      </c>
    </row>
    <row r="281" spans="1:14" ht="15.75" customHeight="1" x14ac:dyDescent="0.2">
      <c r="A281" s="50" t="s">
        <v>1913</v>
      </c>
      <c r="B281" s="50" t="s">
        <v>1914</v>
      </c>
      <c r="C281" s="50">
        <v>1782</v>
      </c>
      <c r="D281" s="50" t="s">
        <v>1915</v>
      </c>
      <c r="E281" s="55">
        <v>528.73</v>
      </c>
      <c r="F281" s="55">
        <v>864737.21010000003</v>
      </c>
      <c r="G281" s="55">
        <v>1110967.1241813358</v>
      </c>
      <c r="H281" s="56">
        <v>-0.2216356440455256</v>
      </c>
      <c r="I281" s="58">
        <v>-246229.91408133577</v>
      </c>
      <c r="J281" s="58">
        <v>1635.4986668053639</v>
      </c>
      <c r="K281" s="58">
        <v>2101.1993345967426</v>
      </c>
      <c r="L281" s="58">
        <v>1609.35</v>
      </c>
      <c r="M281" s="51" t="s">
        <v>6523</v>
      </c>
      <c r="N281" s="54" t="s">
        <v>6530</v>
      </c>
    </row>
    <row r="282" spans="1:14" ht="15.75" customHeight="1" x14ac:dyDescent="0.2">
      <c r="A282" s="50" t="s">
        <v>1916</v>
      </c>
      <c r="B282" s="50" t="s">
        <v>1917</v>
      </c>
      <c r="C282" s="50">
        <v>1783</v>
      </c>
      <c r="D282" s="50" t="s">
        <v>1918</v>
      </c>
      <c r="E282" s="55">
        <v>216.66000000000003</v>
      </c>
      <c r="F282" s="55">
        <v>528864.04260000004</v>
      </c>
      <c r="G282" s="55">
        <v>626852.83102157898</v>
      </c>
      <c r="H282" s="56">
        <v>-0.15631865020356861</v>
      </c>
      <c r="I282" s="58">
        <v>-97988.788421578938</v>
      </c>
      <c r="J282" s="58">
        <v>2440.9860731099416</v>
      </c>
      <c r="K282" s="58">
        <v>2893.2559356668462</v>
      </c>
      <c r="L282" s="58">
        <v>2331.0300000000002</v>
      </c>
      <c r="M282" s="51" t="s">
        <v>6525</v>
      </c>
      <c r="N282" s="54" t="s">
        <v>6530</v>
      </c>
    </row>
    <row r="283" spans="1:14" ht="15.75" customHeight="1" x14ac:dyDescent="0.2">
      <c r="A283" s="50" t="s">
        <v>1919</v>
      </c>
      <c r="B283" s="50" t="s">
        <v>1920</v>
      </c>
      <c r="C283" s="50">
        <v>1784</v>
      </c>
      <c r="D283" s="50" t="s">
        <v>1921</v>
      </c>
      <c r="E283" s="55">
        <v>1903.5400000000002</v>
      </c>
      <c r="F283" s="55">
        <v>563790.47720000008</v>
      </c>
      <c r="G283" s="55">
        <v>654188.30836010328</v>
      </c>
      <c r="H283" s="56">
        <v>-0.13818319588546202</v>
      </c>
      <c r="I283" s="58">
        <v>-90397.831160103204</v>
      </c>
      <c r="J283" s="58">
        <v>296.18</v>
      </c>
      <c r="K283" s="58">
        <v>343.66932576153022</v>
      </c>
      <c r="L283" s="58">
        <v>296.18</v>
      </c>
      <c r="M283" s="51" t="s">
        <v>6524</v>
      </c>
      <c r="N283" s="54" t="s">
        <v>6522</v>
      </c>
    </row>
    <row r="284" spans="1:14" ht="15.75" customHeight="1" x14ac:dyDescent="0.2">
      <c r="A284" s="50" t="s">
        <v>1922</v>
      </c>
      <c r="B284" s="50" t="s">
        <v>1923</v>
      </c>
      <c r="C284" s="50">
        <v>1785</v>
      </c>
      <c r="D284" s="50" t="s">
        <v>1924</v>
      </c>
      <c r="E284" s="55">
        <v>1058.71</v>
      </c>
      <c r="F284" s="55">
        <v>585792.46020000009</v>
      </c>
      <c r="G284" s="55">
        <v>689067.08798940666</v>
      </c>
      <c r="H284" s="56">
        <v>-0.1498760129303901</v>
      </c>
      <c r="I284" s="58">
        <v>-103274.62778940657</v>
      </c>
      <c r="J284" s="58">
        <v>553.3077615210965</v>
      </c>
      <c r="K284" s="58">
        <v>650.85536926014356</v>
      </c>
      <c r="L284" s="58">
        <v>551.26</v>
      </c>
      <c r="M284" s="51" t="s">
        <v>6525</v>
      </c>
      <c r="N284" s="54" t="s">
        <v>6522</v>
      </c>
    </row>
    <row r="285" spans="1:14" ht="15.75" customHeight="1" x14ac:dyDescent="0.2">
      <c r="A285" s="50" t="s">
        <v>1937</v>
      </c>
      <c r="B285" s="50" t="s">
        <v>1938</v>
      </c>
      <c r="C285" s="50">
        <v>1790</v>
      </c>
      <c r="D285" s="50" t="s">
        <v>1939</v>
      </c>
      <c r="E285" s="55">
        <v>2785.14</v>
      </c>
      <c r="F285" s="55">
        <v>2313533.1465000003</v>
      </c>
      <c r="G285" s="55">
        <v>2833206.9107490196</v>
      </c>
      <c r="H285" s="56">
        <v>-0.18342245399635582</v>
      </c>
      <c r="I285" s="58">
        <v>-519673.76424901932</v>
      </c>
      <c r="J285" s="58">
        <v>830.67032411297112</v>
      </c>
      <c r="K285" s="58">
        <v>1017.258346348485</v>
      </c>
      <c r="L285" s="58">
        <v>822.59</v>
      </c>
      <c r="M285" s="51" t="s">
        <v>6521</v>
      </c>
      <c r="N285" s="54" t="s">
        <v>6522</v>
      </c>
    </row>
    <row r="286" spans="1:14" ht="15.75" customHeight="1" x14ac:dyDescent="0.2">
      <c r="A286" s="50" t="s">
        <v>1940</v>
      </c>
      <c r="B286" s="50" t="s">
        <v>1941</v>
      </c>
      <c r="C286" s="50">
        <v>1791</v>
      </c>
      <c r="D286" s="50" t="s">
        <v>1942</v>
      </c>
      <c r="E286" s="55">
        <v>1613.87</v>
      </c>
      <c r="F286" s="55">
        <v>2465833.3110000002</v>
      </c>
      <c r="G286" s="55">
        <v>3046163.6890054974</v>
      </c>
      <c r="H286" s="56">
        <v>-0.19051188224062965</v>
      </c>
      <c r="I286" s="58">
        <v>-580330.37800549716</v>
      </c>
      <c r="J286" s="58">
        <v>1527.9008290630597</v>
      </c>
      <c r="K286" s="58">
        <v>1887.4901256021226</v>
      </c>
      <c r="L286" s="58">
        <v>1516.62</v>
      </c>
      <c r="M286" s="51" t="s">
        <v>6524</v>
      </c>
      <c r="N286" s="54" t="s">
        <v>6522</v>
      </c>
    </row>
    <row r="287" spans="1:14" ht="15.75" customHeight="1" x14ac:dyDescent="0.2">
      <c r="A287" s="50" t="s">
        <v>1943</v>
      </c>
      <c r="B287" s="50" t="s">
        <v>1944</v>
      </c>
      <c r="C287" s="50">
        <v>1792</v>
      </c>
      <c r="D287" s="50" t="s">
        <v>1945</v>
      </c>
      <c r="E287" s="55">
        <v>500.08000000000004</v>
      </c>
      <c r="F287" s="55">
        <v>1061053.3266999999</v>
      </c>
      <c r="G287" s="55">
        <v>1411973.5574917172</v>
      </c>
      <c r="H287" s="56">
        <v>-0.24853172988246686</v>
      </c>
      <c r="I287" s="58">
        <v>-350920.2307917173</v>
      </c>
      <c r="J287" s="58">
        <v>2121.7671706526953</v>
      </c>
      <c r="K287" s="58">
        <v>2823.495355726518</v>
      </c>
      <c r="L287" s="58">
        <v>2110.86</v>
      </c>
      <c r="M287" s="51" t="s">
        <v>6523</v>
      </c>
      <c r="N287" s="54" t="s">
        <v>6530</v>
      </c>
    </row>
    <row r="288" spans="1:14" ht="15.75" customHeight="1" x14ac:dyDescent="0.2">
      <c r="A288" s="50" t="s">
        <v>1949</v>
      </c>
      <c r="B288" s="50" t="s">
        <v>1950</v>
      </c>
      <c r="C288" s="50">
        <v>1794</v>
      </c>
      <c r="D288" s="50" t="s">
        <v>1951</v>
      </c>
      <c r="E288" s="55">
        <v>3013.88</v>
      </c>
      <c r="F288" s="55">
        <v>766459.82280000008</v>
      </c>
      <c r="G288" s="55">
        <v>1022768.9789654235</v>
      </c>
      <c r="H288" s="56">
        <v>-0.25060317768406659</v>
      </c>
      <c r="I288" s="58">
        <v>-256309.15616542345</v>
      </c>
      <c r="J288" s="58">
        <v>254.31000000000003</v>
      </c>
      <c r="K288" s="58">
        <v>339.35292014460543</v>
      </c>
      <c r="L288" s="58">
        <v>254.31</v>
      </c>
      <c r="M288" s="51" t="s">
        <v>6524</v>
      </c>
      <c r="N288" s="54" t="s">
        <v>6528</v>
      </c>
    </row>
    <row r="289" spans="1:14" ht="15.75" customHeight="1" x14ac:dyDescent="0.2">
      <c r="A289" s="50" t="s">
        <v>1967</v>
      </c>
      <c r="B289" s="50" t="s">
        <v>1968</v>
      </c>
      <c r="C289" s="50">
        <v>1803</v>
      </c>
      <c r="D289" s="50" t="s">
        <v>1969</v>
      </c>
      <c r="E289" s="55">
        <v>2853.3900000000003</v>
      </c>
      <c r="F289" s="55">
        <v>2134425.4074000004</v>
      </c>
      <c r="G289" s="55">
        <v>2386567.5329211806</v>
      </c>
      <c r="H289" s="56">
        <v>-0.10565053032987337</v>
      </c>
      <c r="I289" s="58">
        <v>-252142.12552118022</v>
      </c>
      <c r="J289" s="58">
        <v>748.03143187576882</v>
      </c>
      <c r="K289" s="58">
        <v>836.39724430280489</v>
      </c>
      <c r="L289" s="58">
        <v>727.96</v>
      </c>
      <c r="M289" s="51" t="s">
        <v>6523</v>
      </c>
      <c r="N289" s="54" t="s">
        <v>6530</v>
      </c>
    </row>
    <row r="290" spans="1:14" ht="15.75" customHeight="1" x14ac:dyDescent="0.2">
      <c r="A290" s="50" t="s">
        <v>1973</v>
      </c>
      <c r="B290" s="50" t="s">
        <v>1974</v>
      </c>
      <c r="C290" s="50">
        <v>1805</v>
      </c>
      <c r="D290" s="50" t="s">
        <v>1975</v>
      </c>
      <c r="E290" s="55">
        <v>935.69999999999993</v>
      </c>
      <c r="F290" s="55">
        <v>340725.79800000001</v>
      </c>
      <c r="G290" s="55">
        <v>270599.78140378051</v>
      </c>
      <c r="H290" s="56">
        <v>0.25915030763302682</v>
      </c>
      <c r="I290" s="58">
        <v>70126.016596219502</v>
      </c>
      <c r="J290" s="58">
        <v>364.14000000000004</v>
      </c>
      <c r="K290" s="58">
        <v>289.19502127154061</v>
      </c>
      <c r="L290" s="58">
        <v>364.14</v>
      </c>
      <c r="M290" s="51" t="s">
        <v>6525</v>
      </c>
      <c r="N290" s="54" t="s">
        <v>6527</v>
      </c>
    </row>
    <row r="291" spans="1:14" ht="15.75" customHeight="1" x14ac:dyDescent="0.2">
      <c r="A291" s="50" t="s">
        <v>1979</v>
      </c>
      <c r="B291" s="50" t="s">
        <v>1980</v>
      </c>
      <c r="C291" s="50">
        <v>1807</v>
      </c>
      <c r="D291" s="50" t="s">
        <v>1981</v>
      </c>
      <c r="E291" s="55">
        <v>1055.5999999999999</v>
      </c>
      <c r="F291" s="55">
        <v>914433.90299999993</v>
      </c>
      <c r="G291" s="55">
        <v>920594.23013864306</v>
      </c>
      <c r="H291" s="56">
        <v>-6.691685584120366E-3</v>
      </c>
      <c r="I291" s="58">
        <v>-6160.3271386431297</v>
      </c>
      <c r="J291" s="58">
        <v>866.26932834406978</v>
      </c>
      <c r="K291" s="58">
        <v>872.10518201841899</v>
      </c>
      <c r="L291" s="58">
        <v>810.53</v>
      </c>
      <c r="M291" s="51" t="s">
        <v>6524</v>
      </c>
      <c r="N291" s="54" t="s">
        <v>6526</v>
      </c>
    </row>
    <row r="292" spans="1:14" ht="15.75" customHeight="1" x14ac:dyDescent="0.2">
      <c r="A292" s="50" t="s">
        <v>2094</v>
      </c>
      <c r="B292" s="50" t="s">
        <v>2095</v>
      </c>
      <c r="C292" s="50">
        <v>1935</v>
      </c>
      <c r="D292" s="50" t="s">
        <v>2096</v>
      </c>
      <c r="E292" s="55">
        <v>3131.5899999999997</v>
      </c>
      <c r="F292" s="55">
        <v>13174468.9399</v>
      </c>
      <c r="G292" s="55">
        <v>12681334.689835774</v>
      </c>
      <c r="H292" s="56">
        <v>3.8886620543141959E-2</v>
      </c>
      <c r="I292" s="58">
        <v>493134.25006422587</v>
      </c>
      <c r="J292" s="58">
        <v>4206.9584268374856</v>
      </c>
      <c r="K292" s="58">
        <v>4049.4875414201015</v>
      </c>
      <c r="L292" s="58">
        <v>4206.05</v>
      </c>
      <c r="M292" s="51" t="s">
        <v>6521</v>
      </c>
      <c r="N292" s="54" t="s">
        <v>6522</v>
      </c>
    </row>
    <row r="293" spans="1:14" ht="15.75" customHeight="1" x14ac:dyDescent="0.2">
      <c r="A293" s="50" t="s">
        <v>2097</v>
      </c>
      <c r="B293" s="50" t="s">
        <v>2098</v>
      </c>
      <c r="C293" s="50">
        <v>1936</v>
      </c>
      <c r="D293" s="50" t="s">
        <v>2099</v>
      </c>
      <c r="E293" s="55">
        <v>2837.66</v>
      </c>
      <c r="F293" s="55">
        <v>13954088.941099999</v>
      </c>
      <c r="G293" s="55">
        <v>13796540.412209308</v>
      </c>
      <c r="H293" s="56">
        <v>1.1419422854099581E-2</v>
      </c>
      <c r="I293" s="58">
        <v>157548.5288906917</v>
      </c>
      <c r="J293" s="58">
        <v>4917.4633117075336</v>
      </c>
      <c r="K293" s="58">
        <v>4861.9427317611371</v>
      </c>
      <c r="L293" s="58">
        <v>4962.46</v>
      </c>
      <c r="M293" s="51" t="s">
        <v>6521</v>
      </c>
      <c r="N293" s="54" t="s">
        <v>6527</v>
      </c>
    </row>
    <row r="294" spans="1:14" ht="15.75" customHeight="1" x14ac:dyDescent="0.2">
      <c r="A294" s="50" t="s">
        <v>2100</v>
      </c>
      <c r="B294" s="50" t="s">
        <v>2101</v>
      </c>
      <c r="C294" s="50">
        <v>1937</v>
      </c>
      <c r="D294" s="50" t="s">
        <v>2102</v>
      </c>
      <c r="E294" s="55">
        <v>2304.7000000000007</v>
      </c>
      <c r="F294" s="55">
        <v>14791239.5507</v>
      </c>
      <c r="G294" s="55">
        <v>15514528.689988771</v>
      </c>
      <c r="H294" s="56">
        <v>-4.6620116778377962E-2</v>
      </c>
      <c r="I294" s="58">
        <v>-723289.1392887719</v>
      </c>
      <c r="J294" s="58">
        <v>6417.8589624246088</v>
      </c>
      <c r="K294" s="58">
        <v>6731.6911919073054</v>
      </c>
      <c r="L294" s="58">
        <v>6508.62</v>
      </c>
      <c r="M294" s="51" t="s">
        <v>6521</v>
      </c>
      <c r="N294" s="54" t="s">
        <v>6526</v>
      </c>
    </row>
    <row r="295" spans="1:14" ht="15.75" customHeight="1" x14ac:dyDescent="0.2">
      <c r="A295" s="50" t="s">
        <v>2103</v>
      </c>
      <c r="B295" s="50" t="s">
        <v>2104</v>
      </c>
      <c r="C295" s="50">
        <v>1938</v>
      </c>
      <c r="D295" s="50" t="s">
        <v>2105</v>
      </c>
      <c r="E295" s="55">
        <v>1208.2700000000002</v>
      </c>
      <c r="F295" s="55">
        <v>10115388.4098</v>
      </c>
      <c r="G295" s="55">
        <v>11030156.729033824</v>
      </c>
      <c r="H295" s="56">
        <v>-8.2933392671198369E-2</v>
      </c>
      <c r="I295" s="58">
        <v>-914768.31923382357</v>
      </c>
      <c r="J295" s="58">
        <v>8371.7947228682315</v>
      </c>
      <c r="K295" s="58">
        <v>9128.8840482953492</v>
      </c>
      <c r="L295" s="58">
        <v>8410.52</v>
      </c>
      <c r="M295" s="51" t="s">
        <v>6524</v>
      </c>
      <c r="N295" s="54" t="s">
        <v>6522</v>
      </c>
    </row>
    <row r="296" spans="1:14" ht="15.75" customHeight="1" x14ac:dyDescent="0.2">
      <c r="A296" s="50" t="s">
        <v>2106</v>
      </c>
      <c r="B296" s="50" t="s">
        <v>2107</v>
      </c>
      <c r="C296" s="50">
        <v>1939</v>
      </c>
      <c r="D296" s="50" t="s">
        <v>2108</v>
      </c>
      <c r="E296" s="55">
        <v>8336.43</v>
      </c>
      <c r="F296" s="55">
        <v>28619485.863499995</v>
      </c>
      <c r="G296" s="55">
        <v>28770129.565259892</v>
      </c>
      <c r="H296" s="56">
        <v>-5.2361148189544737E-3</v>
      </c>
      <c r="I296" s="58">
        <v>-150643.70175989717</v>
      </c>
      <c r="J296" s="58">
        <v>3433.0625775661756</v>
      </c>
      <c r="K296" s="58">
        <v>3451.1331067687115</v>
      </c>
      <c r="L296" s="58">
        <v>3431.37</v>
      </c>
      <c r="M296" s="51" t="s">
        <v>6521</v>
      </c>
      <c r="N296" s="54" t="s">
        <v>6526</v>
      </c>
    </row>
    <row r="297" spans="1:14" ht="15.75" customHeight="1" x14ac:dyDescent="0.2">
      <c r="A297" s="50" t="s">
        <v>2109</v>
      </c>
      <c r="B297" s="50" t="s">
        <v>2110</v>
      </c>
      <c r="C297" s="50">
        <v>1940</v>
      </c>
      <c r="D297" s="50" t="s">
        <v>2111</v>
      </c>
      <c r="E297" s="55">
        <v>6232.01</v>
      </c>
      <c r="F297" s="55">
        <v>27026179.2874</v>
      </c>
      <c r="G297" s="55">
        <v>26725384.130587902</v>
      </c>
      <c r="H297" s="56">
        <v>1.1255035861873042E-2</v>
      </c>
      <c r="I297" s="58">
        <v>300795.15681209788</v>
      </c>
      <c r="J297" s="58">
        <v>4336.6713608290102</v>
      </c>
      <c r="K297" s="58">
        <v>4288.4052064402822</v>
      </c>
      <c r="L297" s="58">
        <v>4412.5</v>
      </c>
      <c r="M297" s="51" t="s">
        <v>6521</v>
      </c>
      <c r="N297" s="54" t="s">
        <v>6522</v>
      </c>
    </row>
    <row r="298" spans="1:14" ht="15.75" customHeight="1" x14ac:dyDescent="0.2">
      <c r="A298" s="50" t="s">
        <v>2112</v>
      </c>
      <c r="B298" s="50" t="s">
        <v>2113</v>
      </c>
      <c r="C298" s="50">
        <v>1941</v>
      </c>
      <c r="D298" s="50" t="s">
        <v>2114</v>
      </c>
      <c r="E298" s="55">
        <v>7875.66</v>
      </c>
      <c r="F298" s="55">
        <v>45831154.721599996</v>
      </c>
      <c r="G298" s="55">
        <v>45725218.443501495</v>
      </c>
      <c r="H298" s="56">
        <v>2.3168020122068533E-3</v>
      </c>
      <c r="I298" s="58">
        <v>105936.27809850127</v>
      </c>
      <c r="J298" s="58">
        <v>5819.3414547606162</v>
      </c>
      <c r="K298" s="58">
        <v>5805.8903563004869</v>
      </c>
      <c r="L298" s="58">
        <v>5926.88</v>
      </c>
      <c r="M298" s="51" t="s">
        <v>6521</v>
      </c>
      <c r="N298" s="54" t="s">
        <v>6522</v>
      </c>
    </row>
    <row r="299" spans="1:14" ht="15.75" customHeight="1" x14ac:dyDescent="0.2">
      <c r="A299" s="50" t="s">
        <v>2115</v>
      </c>
      <c r="B299" s="50" t="s">
        <v>2116</v>
      </c>
      <c r="C299" s="50">
        <v>1942</v>
      </c>
      <c r="D299" s="50" t="s">
        <v>2117</v>
      </c>
      <c r="E299" s="55">
        <v>2906.2500000000005</v>
      </c>
      <c r="F299" s="55">
        <v>23420331.006900001</v>
      </c>
      <c r="G299" s="55">
        <v>23864634.325108901</v>
      </c>
      <c r="H299" s="56">
        <v>-1.8617646185402958E-2</v>
      </c>
      <c r="I299" s="58">
        <v>-444303.31820889935</v>
      </c>
      <c r="J299" s="58">
        <v>8058.6085185032252</v>
      </c>
      <c r="K299" s="58">
        <v>8211.4870796073628</v>
      </c>
      <c r="L299" s="58">
        <v>7920.59</v>
      </c>
      <c r="M299" s="51" t="s">
        <v>6521</v>
      </c>
      <c r="N299" s="54" t="s">
        <v>6522</v>
      </c>
    </row>
    <row r="300" spans="1:14" ht="15.75" customHeight="1" x14ac:dyDescent="0.2">
      <c r="A300" s="50" t="s">
        <v>2130</v>
      </c>
      <c r="B300" s="50" t="s">
        <v>2131</v>
      </c>
      <c r="C300" s="50">
        <v>1947</v>
      </c>
      <c r="D300" s="50" t="s">
        <v>2132</v>
      </c>
      <c r="E300" s="55">
        <v>1846.23</v>
      </c>
      <c r="F300" s="55">
        <v>3299843.5251999996</v>
      </c>
      <c r="G300" s="55">
        <v>3915365.1192582343</v>
      </c>
      <c r="H300" s="56">
        <v>-0.15720669089856054</v>
      </c>
      <c r="I300" s="58">
        <v>-615521.59405823471</v>
      </c>
      <c r="J300" s="58">
        <v>1787.3415149791736</v>
      </c>
      <c r="K300" s="58">
        <v>2120.7352926007238</v>
      </c>
      <c r="L300" s="58">
        <v>1776.33</v>
      </c>
      <c r="M300" s="51" t="s">
        <v>6521</v>
      </c>
      <c r="N300" s="54" t="s">
        <v>6522</v>
      </c>
    </row>
    <row r="301" spans="1:14" ht="15.75" customHeight="1" x14ac:dyDescent="0.2">
      <c r="A301" s="50" t="s">
        <v>2133</v>
      </c>
      <c r="B301" s="50" t="s">
        <v>2134</v>
      </c>
      <c r="C301" s="50">
        <v>1948</v>
      </c>
      <c r="D301" s="50" t="s">
        <v>2135</v>
      </c>
      <c r="E301" s="55">
        <v>856.42000000000007</v>
      </c>
      <c r="F301" s="55">
        <v>2519340.7011999995</v>
      </c>
      <c r="G301" s="55">
        <v>2496748.9981136322</v>
      </c>
      <c r="H301" s="56">
        <v>9.0484478429493365E-3</v>
      </c>
      <c r="I301" s="58">
        <v>22591.703086367343</v>
      </c>
      <c r="J301" s="58">
        <v>2941.7116615679215</v>
      </c>
      <c r="K301" s="58">
        <v>2915.3324281469745</v>
      </c>
      <c r="L301" s="58">
        <v>2983.72</v>
      </c>
      <c r="M301" s="51" t="s">
        <v>6524</v>
      </c>
      <c r="N301" s="54" t="s">
        <v>6527</v>
      </c>
    </row>
    <row r="302" spans="1:14" ht="15.75" customHeight="1" x14ac:dyDescent="0.2">
      <c r="A302" s="50" t="s">
        <v>2136</v>
      </c>
      <c r="B302" s="50" t="s">
        <v>2137</v>
      </c>
      <c r="C302" s="50">
        <v>1949</v>
      </c>
      <c r="D302" s="50" t="s">
        <v>2138</v>
      </c>
      <c r="E302" s="55">
        <v>491.29999999999995</v>
      </c>
      <c r="F302" s="55">
        <v>2300406.8143000007</v>
      </c>
      <c r="G302" s="55">
        <v>2285414.0538641918</v>
      </c>
      <c r="H302" s="56">
        <v>6.5601943816084862E-3</v>
      </c>
      <c r="I302" s="58">
        <v>14992.760435808916</v>
      </c>
      <c r="J302" s="58">
        <v>4682.2853944636699</v>
      </c>
      <c r="K302" s="58">
        <v>4651.7688863508893</v>
      </c>
      <c r="L302" s="58">
        <v>5030.8500000000004</v>
      </c>
      <c r="M302" s="51" t="s">
        <v>6524</v>
      </c>
      <c r="N302" s="54" t="s">
        <v>6527</v>
      </c>
    </row>
    <row r="303" spans="1:14" ht="15.75" customHeight="1" x14ac:dyDescent="0.2">
      <c r="A303" s="50" t="s">
        <v>2142</v>
      </c>
      <c r="B303" s="50" t="s">
        <v>2143</v>
      </c>
      <c r="C303" s="50">
        <v>1951</v>
      </c>
      <c r="D303" s="50" t="s">
        <v>2144</v>
      </c>
      <c r="E303" s="55">
        <v>6603.2699999999995</v>
      </c>
      <c r="F303" s="55">
        <v>8175236.6375000002</v>
      </c>
      <c r="G303" s="55">
        <v>9163956.0119635239</v>
      </c>
      <c r="H303" s="56">
        <v>-0.10789219995957566</v>
      </c>
      <c r="I303" s="58">
        <v>-988719.37446352374</v>
      </c>
      <c r="J303" s="58">
        <v>1238.0588159351353</v>
      </c>
      <c r="K303" s="58">
        <v>1387.7905964716761</v>
      </c>
      <c r="L303" s="58">
        <v>1235.95</v>
      </c>
      <c r="M303" s="51" t="s">
        <v>6521</v>
      </c>
      <c r="N303" s="54" t="s">
        <v>6522</v>
      </c>
    </row>
    <row r="304" spans="1:14" ht="15.75" customHeight="1" x14ac:dyDescent="0.2">
      <c r="A304" s="50" t="s">
        <v>2145</v>
      </c>
      <c r="B304" s="50" t="s">
        <v>2146</v>
      </c>
      <c r="C304" s="50">
        <v>1952</v>
      </c>
      <c r="D304" s="50" t="s">
        <v>2147</v>
      </c>
      <c r="E304" s="55">
        <v>1259.6199999999999</v>
      </c>
      <c r="F304" s="55">
        <v>2457376.8457999998</v>
      </c>
      <c r="G304" s="55">
        <v>2713104.6231954726</v>
      </c>
      <c r="H304" s="56">
        <v>-9.4256511602666793E-2</v>
      </c>
      <c r="I304" s="58">
        <v>-255727.77739547286</v>
      </c>
      <c r="J304" s="58">
        <v>1950.8874468490496</v>
      </c>
      <c r="K304" s="58">
        <v>2153.9072285256448</v>
      </c>
      <c r="L304" s="58">
        <v>1948.59</v>
      </c>
      <c r="M304" s="51" t="s">
        <v>6524</v>
      </c>
      <c r="N304" s="54" t="s">
        <v>6522</v>
      </c>
    </row>
    <row r="305" spans="1:14" ht="15.75" customHeight="1" x14ac:dyDescent="0.2">
      <c r="A305" s="50" t="s">
        <v>2148</v>
      </c>
      <c r="B305" s="50" t="s">
        <v>2149</v>
      </c>
      <c r="C305" s="50">
        <v>1953</v>
      </c>
      <c r="D305" s="50" t="s">
        <v>2150</v>
      </c>
      <c r="E305" s="55">
        <v>531.9</v>
      </c>
      <c r="F305" s="55">
        <v>1559431.8957</v>
      </c>
      <c r="G305" s="55">
        <v>1751015.728010688</v>
      </c>
      <c r="H305" s="56">
        <v>-0.10941297056671473</v>
      </c>
      <c r="I305" s="58">
        <v>-191583.83231068798</v>
      </c>
      <c r="J305" s="58">
        <v>2931.8140547095318</v>
      </c>
      <c r="K305" s="58">
        <v>3292.0017447089454</v>
      </c>
      <c r="L305" s="58">
        <v>3033.22</v>
      </c>
      <c r="M305" s="51" t="s">
        <v>6524</v>
      </c>
      <c r="N305" s="54" t="s">
        <v>6522</v>
      </c>
    </row>
    <row r="306" spans="1:14" ht="15.75" customHeight="1" x14ac:dyDescent="0.2">
      <c r="A306" s="50" t="s">
        <v>2154</v>
      </c>
      <c r="B306" s="50" t="s">
        <v>2155</v>
      </c>
      <c r="C306" s="50">
        <v>1955</v>
      </c>
      <c r="D306" s="50" t="s">
        <v>2156</v>
      </c>
      <c r="E306" s="55">
        <v>13729.53</v>
      </c>
      <c r="F306" s="55">
        <v>13428951.777050132</v>
      </c>
      <c r="G306" s="55">
        <v>14276535.33896856</v>
      </c>
      <c r="H306" s="56">
        <v>-5.9368995473635944E-2</v>
      </c>
      <c r="I306" s="58">
        <v>-847583.56191842817</v>
      </c>
      <c r="J306" s="58">
        <v>978.10717315524505</v>
      </c>
      <c r="K306" s="58">
        <v>1039.8415196272967</v>
      </c>
      <c r="L306" s="58">
        <v>979.42</v>
      </c>
      <c r="M306" s="51" t="s">
        <v>6521</v>
      </c>
      <c r="N306" s="54" t="s">
        <v>6522</v>
      </c>
    </row>
    <row r="307" spans="1:14" ht="15.75" customHeight="1" x14ac:dyDescent="0.2">
      <c r="A307" s="50" t="s">
        <v>2157</v>
      </c>
      <c r="B307" s="50" t="s">
        <v>2158</v>
      </c>
      <c r="C307" s="50">
        <v>1956</v>
      </c>
      <c r="D307" s="50" t="s">
        <v>2159</v>
      </c>
      <c r="E307" s="55">
        <v>675.62</v>
      </c>
      <c r="F307" s="55">
        <v>1010380.8103463221</v>
      </c>
      <c r="G307" s="55">
        <v>1088859.3505409881</v>
      </c>
      <c r="H307" s="56">
        <v>-7.2074083907783693E-2</v>
      </c>
      <c r="I307" s="58">
        <v>-78478.540194666013</v>
      </c>
      <c r="J307" s="58">
        <v>1495.4868274271366</v>
      </c>
      <c r="K307" s="58">
        <v>1611.64463831886</v>
      </c>
      <c r="L307" s="58">
        <v>1492.71</v>
      </c>
      <c r="M307" s="51" t="s">
        <v>6524</v>
      </c>
      <c r="N307" s="54" t="s">
        <v>6522</v>
      </c>
    </row>
    <row r="308" spans="1:14" ht="15.75" customHeight="1" x14ac:dyDescent="0.2">
      <c r="A308" s="50" t="s">
        <v>2172</v>
      </c>
      <c r="B308" s="50" t="s">
        <v>2173</v>
      </c>
      <c r="C308" s="50">
        <v>1963</v>
      </c>
      <c r="D308" s="50" t="s">
        <v>2174</v>
      </c>
      <c r="E308" s="55">
        <v>2628.84</v>
      </c>
      <c r="F308" s="55">
        <v>1292285.1672</v>
      </c>
      <c r="G308" s="55">
        <v>1278540.7614450292</v>
      </c>
      <c r="H308" s="56">
        <v>1.0750072402413435E-2</v>
      </c>
      <c r="I308" s="58">
        <v>13744.405754970852</v>
      </c>
      <c r="J308" s="58">
        <v>491.58</v>
      </c>
      <c r="K308" s="58">
        <v>486.35168418200772</v>
      </c>
      <c r="L308" s="58">
        <v>491.58</v>
      </c>
      <c r="M308" s="51" t="s">
        <v>6521</v>
      </c>
      <c r="N308" s="54" t="s">
        <v>6527</v>
      </c>
    </row>
    <row r="309" spans="1:14" ht="15.75" customHeight="1" x14ac:dyDescent="0.2">
      <c r="A309" s="50" t="s">
        <v>2175</v>
      </c>
      <c r="B309" s="50" t="s">
        <v>2176</v>
      </c>
      <c r="C309" s="50">
        <v>1969</v>
      </c>
      <c r="D309" s="50" t="s">
        <v>2177</v>
      </c>
      <c r="E309" s="55">
        <v>20692.23</v>
      </c>
      <c r="F309" s="55">
        <v>17489597.190099999</v>
      </c>
      <c r="G309" s="55">
        <v>21387416.493379161</v>
      </c>
      <c r="H309" s="56">
        <v>-0.18224825352261675</v>
      </c>
      <c r="I309" s="58">
        <v>-3897819.3032791615</v>
      </c>
      <c r="J309" s="58">
        <v>845.22534256095162</v>
      </c>
      <c r="K309" s="58">
        <v>1033.5964994289723</v>
      </c>
      <c r="L309" s="58">
        <v>844.1</v>
      </c>
      <c r="M309" s="51" t="s">
        <v>6521</v>
      </c>
      <c r="N309" s="54" t="s">
        <v>6522</v>
      </c>
    </row>
    <row r="310" spans="1:14" ht="15.75" customHeight="1" x14ac:dyDescent="0.2">
      <c r="A310" s="50" t="s">
        <v>2178</v>
      </c>
      <c r="B310" s="50" t="s">
        <v>2179</v>
      </c>
      <c r="C310" s="50">
        <v>1970</v>
      </c>
      <c r="D310" s="50" t="s">
        <v>2180</v>
      </c>
      <c r="E310" s="55">
        <v>2562.19</v>
      </c>
      <c r="F310" s="55">
        <v>4050918.5408000005</v>
      </c>
      <c r="G310" s="55">
        <v>3981283.3910889747</v>
      </c>
      <c r="H310" s="56">
        <v>1.7490628742200309E-2</v>
      </c>
      <c r="I310" s="58">
        <v>69635.149711025879</v>
      </c>
      <c r="J310" s="58">
        <v>1581.0375268032428</v>
      </c>
      <c r="K310" s="58">
        <v>1553.8595463603303</v>
      </c>
      <c r="L310" s="58">
        <v>1572.94</v>
      </c>
      <c r="M310" s="51" t="s">
        <v>6521</v>
      </c>
      <c r="N310" s="54" t="s">
        <v>6522</v>
      </c>
    </row>
    <row r="311" spans="1:14" ht="15.75" customHeight="1" x14ac:dyDescent="0.2">
      <c r="A311" s="50" t="s">
        <v>2181</v>
      </c>
      <c r="B311" s="50" t="s">
        <v>2182</v>
      </c>
      <c r="C311" s="50">
        <v>1971</v>
      </c>
      <c r="D311" s="50" t="s">
        <v>2183</v>
      </c>
      <c r="E311" s="55">
        <v>598.6099999999999</v>
      </c>
      <c r="F311" s="55">
        <v>1361102.3502999998</v>
      </c>
      <c r="G311" s="55">
        <v>1441928.9699591449</v>
      </c>
      <c r="H311" s="56">
        <v>-5.6054508469606024E-2</v>
      </c>
      <c r="I311" s="58">
        <v>-80826.61965914513</v>
      </c>
      <c r="J311" s="58">
        <v>2273.771487780024</v>
      </c>
      <c r="K311" s="58">
        <v>2408.7953257699423</v>
      </c>
      <c r="L311" s="58">
        <v>2256.77</v>
      </c>
      <c r="M311" s="51" t="s">
        <v>6524</v>
      </c>
      <c r="N311" s="54" t="s">
        <v>6527</v>
      </c>
    </row>
    <row r="312" spans="1:14" ht="15.75" customHeight="1" x14ac:dyDescent="0.2">
      <c r="A312" s="50" t="s">
        <v>2187</v>
      </c>
      <c r="B312" s="50" t="s">
        <v>2188</v>
      </c>
      <c r="C312" s="50">
        <v>1973</v>
      </c>
      <c r="D312" s="50" t="s">
        <v>2189</v>
      </c>
      <c r="E312" s="55">
        <v>44332.41</v>
      </c>
      <c r="F312" s="55">
        <v>37420987.280999996</v>
      </c>
      <c r="G312" s="55">
        <v>33863818.289176129</v>
      </c>
      <c r="H312" s="56">
        <v>0.10504335221290861</v>
      </c>
      <c r="I312" s="58">
        <v>3557168.991823867</v>
      </c>
      <c r="J312" s="58">
        <v>844.0999999999998</v>
      </c>
      <c r="K312" s="58">
        <v>763.86143431354458</v>
      </c>
      <c r="L312" s="58">
        <v>844.1</v>
      </c>
      <c r="M312" s="51" t="s">
        <v>6521</v>
      </c>
      <c r="N312" s="54" t="s">
        <v>6522</v>
      </c>
    </row>
    <row r="313" spans="1:14" ht="15.75" customHeight="1" x14ac:dyDescent="0.2">
      <c r="A313" s="50" t="s">
        <v>2190</v>
      </c>
      <c r="B313" s="50" t="s">
        <v>2191</v>
      </c>
      <c r="C313" s="50">
        <v>1974</v>
      </c>
      <c r="D313" s="50" t="s">
        <v>2192</v>
      </c>
      <c r="E313" s="55">
        <v>754.41</v>
      </c>
      <c r="F313" s="55">
        <v>1030614.6595</v>
      </c>
      <c r="G313" s="55">
        <v>1217786.992350444</v>
      </c>
      <c r="H313" s="56">
        <v>-0.15369874536858352</v>
      </c>
      <c r="I313" s="58">
        <v>-187172.33285044401</v>
      </c>
      <c r="J313" s="58">
        <v>1366.1200931854032</v>
      </c>
      <c r="K313" s="58">
        <v>1614.2243506189525</v>
      </c>
      <c r="L313" s="58">
        <v>1357.61</v>
      </c>
      <c r="M313" s="51" t="s">
        <v>6524</v>
      </c>
      <c r="N313" s="54" t="s">
        <v>6522</v>
      </c>
    </row>
    <row r="314" spans="1:14" ht="15.75" customHeight="1" x14ac:dyDescent="0.2">
      <c r="A314" s="50" t="s">
        <v>2193</v>
      </c>
      <c r="B314" s="50" t="s">
        <v>2194</v>
      </c>
      <c r="C314" s="50">
        <v>1975</v>
      </c>
      <c r="D314" s="50" t="s">
        <v>2195</v>
      </c>
      <c r="E314" s="55">
        <v>338.59</v>
      </c>
      <c r="F314" s="55">
        <v>820213.88470000005</v>
      </c>
      <c r="G314" s="55">
        <v>834035.86900704098</v>
      </c>
      <c r="H314" s="56">
        <v>-1.6572409917449571E-2</v>
      </c>
      <c r="I314" s="58">
        <v>-13821.984307040926</v>
      </c>
      <c r="J314" s="58">
        <v>2422.4397787885055</v>
      </c>
      <c r="K314" s="58">
        <v>2463.2619658201397</v>
      </c>
      <c r="L314" s="58">
        <v>2420.13</v>
      </c>
      <c r="M314" s="51" t="s">
        <v>6524</v>
      </c>
      <c r="N314" s="54" t="s">
        <v>6528</v>
      </c>
    </row>
    <row r="315" spans="1:14" ht="15.75" customHeight="1" x14ac:dyDescent="0.2">
      <c r="A315" s="50" t="s">
        <v>2196</v>
      </c>
      <c r="B315" s="50" t="s">
        <v>2197</v>
      </c>
      <c r="C315" s="50">
        <v>1976</v>
      </c>
      <c r="D315" s="50" t="s">
        <v>2198</v>
      </c>
      <c r="E315" s="55">
        <v>286.78000000000003</v>
      </c>
      <c r="F315" s="55">
        <v>1006403.5016</v>
      </c>
      <c r="G315" s="55">
        <v>1179898.9587782098</v>
      </c>
      <c r="H315" s="56">
        <v>-0.1470426394458938</v>
      </c>
      <c r="I315" s="58">
        <v>-173495.45717820979</v>
      </c>
      <c r="J315" s="58">
        <v>3509.3224827393815</v>
      </c>
      <c r="K315" s="58">
        <v>4114.3000166615857</v>
      </c>
      <c r="L315" s="58">
        <v>3474.03</v>
      </c>
      <c r="M315" s="51" t="s">
        <v>6523</v>
      </c>
      <c r="N315" s="54" t="s">
        <v>6530</v>
      </c>
    </row>
    <row r="316" spans="1:14" ht="15.75" customHeight="1" x14ac:dyDescent="0.2">
      <c r="A316" s="50" t="s">
        <v>2202</v>
      </c>
      <c r="B316" s="50" t="s">
        <v>2203</v>
      </c>
      <c r="C316" s="50">
        <v>1978</v>
      </c>
      <c r="D316" s="50" t="s">
        <v>2204</v>
      </c>
      <c r="E316" s="55">
        <v>12879.93</v>
      </c>
      <c r="F316" s="55">
        <v>8292861.5858000005</v>
      </c>
      <c r="G316" s="55">
        <v>9351342.9721799046</v>
      </c>
      <c r="H316" s="56">
        <v>-0.11319030748084735</v>
      </c>
      <c r="I316" s="58">
        <v>-1058481.3863799041</v>
      </c>
      <c r="J316" s="58">
        <v>643.85921241807989</v>
      </c>
      <c r="K316" s="58">
        <v>726.03989091399603</v>
      </c>
      <c r="L316" s="58">
        <v>641.86</v>
      </c>
      <c r="M316" s="51" t="s">
        <v>6521</v>
      </c>
      <c r="N316" s="54" t="s">
        <v>6522</v>
      </c>
    </row>
    <row r="317" spans="1:14" ht="15.75" customHeight="1" x14ac:dyDescent="0.2">
      <c r="A317" s="50" t="s">
        <v>2205</v>
      </c>
      <c r="B317" s="50" t="s">
        <v>2206</v>
      </c>
      <c r="C317" s="50">
        <v>1979</v>
      </c>
      <c r="D317" s="50" t="s">
        <v>2207</v>
      </c>
      <c r="E317" s="55">
        <v>808.66</v>
      </c>
      <c r="F317" s="55">
        <v>1305835.1777999999</v>
      </c>
      <c r="G317" s="55">
        <v>1292100.0712842417</v>
      </c>
      <c r="H317" s="56">
        <v>1.0630064049223842E-2</v>
      </c>
      <c r="I317" s="58">
        <v>13735.106515758205</v>
      </c>
      <c r="J317" s="58">
        <v>1614.8136148690426</v>
      </c>
      <c r="K317" s="58">
        <v>1597.8285945690918</v>
      </c>
      <c r="L317" s="58">
        <v>1608.49</v>
      </c>
      <c r="M317" s="51" t="s">
        <v>6524</v>
      </c>
      <c r="N317" s="54" t="s">
        <v>6522</v>
      </c>
    </row>
    <row r="318" spans="1:14" ht="15.75" customHeight="1" x14ac:dyDescent="0.2">
      <c r="A318" s="50" t="s">
        <v>2214</v>
      </c>
      <c r="B318" s="50" t="s">
        <v>2215</v>
      </c>
      <c r="C318" s="50">
        <v>1982</v>
      </c>
      <c r="D318" s="50" t="s">
        <v>2216</v>
      </c>
      <c r="E318" s="55">
        <v>11233.4</v>
      </c>
      <c r="F318" s="55">
        <v>7210270.1240000008</v>
      </c>
      <c r="G318" s="55">
        <v>5598690.2898783293</v>
      </c>
      <c r="H318" s="56">
        <v>0.28784943454278733</v>
      </c>
      <c r="I318" s="58">
        <v>1611579.8341216715</v>
      </c>
      <c r="J318" s="58">
        <v>641.86000000000013</v>
      </c>
      <c r="K318" s="58">
        <v>498.39677122494788</v>
      </c>
      <c r="L318" s="58">
        <v>641.86</v>
      </c>
      <c r="M318" s="51" t="s">
        <v>6525</v>
      </c>
      <c r="N318" s="54" t="s">
        <v>6527</v>
      </c>
    </row>
    <row r="319" spans="1:14" ht="15.75" customHeight="1" x14ac:dyDescent="0.2">
      <c r="A319" s="50" t="s">
        <v>2217</v>
      </c>
      <c r="B319" s="50" t="s">
        <v>2218</v>
      </c>
      <c r="C319" s="50">
        <v>1983</v>
      </c>
      <c r="D319" s="50" t="s">
        <v>2219</v>
      </c>
      <c r="E319" s="55">
        <v>2036.0400000000002</v>
      </c>
      <c r="F319" s="55">
        <v>2497069.8544999999</v>
      </c>
      <c r="G319" s="55">
        <v>2575690.2579371864</v>
      </c>
      <c r="H319" s="56">
        <v>-3.0524013201863709E-2</v>
      </c>
      <c r="I319" s="58">
        <v>-78620.403437186498</v>
      </c>
      <c r="J319" s="58">
        <v>1226.4345761871082</v>
      </c>
      <c r="K319" s="58">
        <v>1265.0489469446504</v>
      </c>
      <c r="L319" s="58">
        <v>1217</v>
      </c>
      <c r="M319" s="51" t="s">
        <v>6521</v>
      </c>
      <c r="N319" s="54" t="s">
        <v>6522</v>
      </c>
    </row>
    <row r="320" spans="1:14" ht="15.75" customHeight="1" x14ac:dyDescent="0.2">
      <c r="A320" s="50" t="s">
        <v>2220</v>
      </c>
      <c r="B320" s="50" t="s">
        <v>2221</v>
      </c>
      <c r="C320" s="50">
        <v>1984</v>
      </c>
      <c r="D320" s="50" t="s">
        <v>2222</v>
      </c>
      <c r="E320" s="55">
        <v>658.14</v>
      </c>
      <c r="F320" s="55">
        <v>1551670.4844</v>
      </c>
      <c r="G320" s="55">
        <v>1558342.58142757</v>
      </c>
      <c r="H320" s="56">
        <v>-4.2815341806663465E-3</v>
      </c>
      <c r="I320" s="58">
        <v>-6672.0970275700092</v>
      </c>
      <c r="J320" s="58">
        <v>2357.6602005652294</v>
      </c>
      <c r="K320" s="58">
        <v>2367.7980086722732</v>
      </c>
      <c r="L320" s="58">
        <v>2340.38</v>
      </c>
      <c r="M320" s="51" t="s">
        <v>6524</v>
      </c>
      <c r="N320" s="54" t="s">
        <v>6522</v>
      </c>
    </row>
    <row r="321" spans="1:14" ht="15.75" customHeight="1" x14ac:dyDescent="0.2">
      <c r="A321" s="50" t="s">
        <v>2223</v>
      </c>
      <c r="B321" s="50" t="s">
        <v>2224</v>
      </c>
      <c r="C321" s="50">
        <v>1985</v>
      </c>
      <c r="D321" s="50" t="s">
        <v>2225</v>
      </c>
      <c r="E321" s="55">
        <v>541.74999999999989</v>
      </c>
      <c r="F321" s="55">
        <v>1887939.0196000002</v>
      </c>
      <c r="G321" s="55">
        <v>2088076.661066853</v>
      </c>
      <c r="H321" s="56">
        <v>-9.584784179551975E-2</v>
      </c>
      <c r="I321" s="58">
        <v>-200137.64146685274</v>
      </c>
      <c r="J321" s="58">
        <v>3484.8897454545468</v>
      </c>
      <c r="K321" s="58">
        <v>3854.3177869254332</v>
      </c>
      <c r="L321" s="58">
        <v>3466.36</v>
      </c>
      <c r="M321" s="51" t="s">
        <v>6524</v>
      </c>
      <c r="N321" s="54" t="s">
        <v>6527</v>
      </c>
    </row>
    <row r="322" spans="1:14" ht="15.75" customHeight="1" x14ac:dyDescent="0.2">
      <c r="A322" s="50" t="s">
        <v>2232</v>
      </c>
      <c r="B322" s="50" t="s">
        <v>2233</v>
      </c>
      <c r="C322" s="50">
        <v>1988</v>
      </c>
      <c r="D322" s="50" t="s">
        <v>2234</v>
      </c>
      <c r="E322" s="55">
        <v>400.05</v>
      </c>
      <c r="F322" s="55">
        <v>2548903.6795000006</v>
      </c>
      <c r="G322" s="55">
        <v>2415363.9318653396</v>
      </c>
      <c r="H322" s="56">
        <v>5.528763010530291E-2</v>
      </c>
      <c r="I322" s="58">
        <v>133539.74763466092</v>
      </c>
      <c r="J322" s="58">
        <v>6371.4627659042635</v>
      </c>
      <c r="K322" s="58">
        <v>6037.6551227730024</v>
      </c>
      <c r="L322" s="58">
        <v>6578.95</v>
      </c>
      <c r="M322" s="51" t="s">
        <v>6523</v>
      </c>
      <c r="N322" s="54" t="s">
        <v>6530</v>
      </c>
    </row>
    <row r="323" spans="1:14" ht="15.75" customHeight="1" x14ac:dyDescent="0.2">
      <c r="A323" s="50" t="s">
        <v>2235</v>
      </c>
      <c r="B323" s="50" t="s">
        <v>2236</v>
      </c>
      <c r="C323" s="50">
        <v>1989</v>
      </c>
      <c r="D323" s="50" t="s">
        <v>2237</v>
      </c>
      <c r="E323" s="55">
        <v>520.04999999999995</v>
      </c>
      <c r="F323" s="55">
        <v>4242884.7248999998</v>
      </c>
      <c r="G323" s="55">
        <v>3767330.5446606521</v>
      </c>
      <c r="H323" s="56">
        <v>0.12623107386033317</v>
      </c>
      <c r="I323" s="58">
        <v>475554.18023934774</v>
      </c>
      <c r="J323" s="58">
        <v>8158.6092200749927</v>
      </c>
      <c r="K323" s="58">
        <v>7244.1698772438276</v>
      </c>
      <c r="L323" s="58">
        <v>8261.23</v>
      </c>
      <c r="M323" s="51" t="s">
        <v>6524</v>
      </c>
      <c r="N323" s="54" t="s">
        <v>6522</v>
      </c>
    </row>
    <row r="324" spans="1:14" ht="15.75" customHeight="1" x14ac:dyDescent="0.2">
      <c r="A324" s="50" t="s">
        <v>2241</v>
      </c>
      <c r="B324" s="50" t="s">
        <v>2242</v>
      </c>
      <c r="C324" s="50">
        <v>1991</v>
      </c>
      <c r="D324" s="50" t="s">
        <v>2243</v>
      </c>
      <c r="E324" s="55">
        <v>12485.62</v>
      </c>
      <c r="F324" s="55">
        <v>10490012.818700003</v>
      </c>
      <c r="G324" s="55">
        <v>12110749.131196216</v>
      </c>
      <c r="H324" s="56">
        <v>-0.13382626416737009</v>
      </c>
      <c r="I324" s="58">
        <v>-1620736.3124962132</v>
      </c>
      <c r="J324" s="58">
        <v>840.16755425040981</v>
      </c>
      <c r="K324" s="58">
        <v>969.97579064525553</v>
      </c>
      <c r="L324" s="58">
        <v>839.24</v>
      </c>
      <c r="M324" s="51" t="s">
        <v>6521</v>
      </c>
      <c r="N324" s="54" t="s">
        <v>6522</v>
      </c>
    </row>
    <row r="325" spans="1:14" ht="15.75" customHeight="1" x14ac:dyDescent="0.2">
      <c r="A325" s="50" t="s">
        <v>2299</v>
      </c>
      <c r="B325" s="50" t="s">
        <v>2242</v>
      </c>
      <c r="C325" s="50">
        <v>2014</v>
      </c>
      <c r="D325" s="50" t="s">
        <v>2243</v>
      </c>
      <c r="E325" s="55">
        <v>2906.93</v>
      </c>
      <c r="F325" s="55">
        <v>3476971.7712999997</v>
      </c>
      <c r="G325" s="55">
        <v>3240392.0939769265</v>
      </c>
      <c r="H325" s="56">
        <v>7.3009583550958324E-2</v>
      </c>
      <c r="I325" s="58">
        <v>236579.67732307315</v>
      </c>
      <c r="J325" s="58">
        <v>1196.097522575363</v>
      </c>
      <c r="K325" s="58">
        <v>1114.7128049099658</v>
      </c>
      <c r="L325" s="58">
        <v>1195.21</v>
      </c>
      <c r="M325" s="51" t="s">
        <v>6521</v>
      </c>
      <c r="N325" s="54" t="s">
        <v>6522</v>
      </c>
    </row>
    <row r="326" spans="1:14" ht="15.75" customHeight="1" x14ac:dyDescent="0.2">
      <c r="A326" s="50" t="s">
        <v>2244</v>
      </c>
      <c r="B326" s="50" t="s">
        <v>2245</v>
      </c>
      <c r="C326" s="50">
        <v>1992</v>
      </c>
      <c r="D326" s="50" t="s">
        <v>2246</v>
      </c>
      <c r="E326" s="55">
        <v>834.06</v>
      </c>
      <c r="F326" s="55">
        <v>1321705.8236999998</v>
      </c>
      <c r="G326" s="55">
        <v>1299406.9434593648</v>
      </c>
      <c r="H326" s="56">
        <v>1.7160813517949514E-2</v>
      </c>
      <c r="I326" s="58">
        <v>22298.880240635015</v>
      </c>
      <c r="J326" s="58">
        <v>1584.6651604201136</v>
      </c>
      <c r="K326" s="58">
        <v>1557.9298173505083</v>
      </c>
      <c r="L326" s="58">
        <v>1570.28</v>
      </c>
      <c r="M326" s="51" t="s">
        <v>6524</v>
      </c>
      <c r="N326" s="54" t="s">
        <v>6522</v>
      </c>
    </row>
    <row r="327" spans="1:14" ht="15.75" customHeight="1" x14ac:dyDescent="0.2">
      <c r="A327" s="50" t="s">
        <v>2247</v>
      </c>
      <c r="B327" s="50" t="s">
        <v>2248</v>
      </c>
      <c r="C327" s="50">
        <v>1995</v>
      </c>
      <c r="D327" s="50" t="s">
        <v>2249</v>
      </c>
      <c r="E327" s="55">
        <v>6217.7699999999995</v>
      </c>
      <c r="F327" s="55">
        <v>5218201.2948000012</v>
      </c>
      <c r="G327" s="55">
        <v>3430728.9134428888</v>
      </c>
      <c r="H327" s="56">
        <v>0.52101825193856666</v>
      </c>
      <c r="I327" s="58">
        <v>1787472.3813571124</v>
      </c>
      <c r="J327" s="58">
        <v>839.24000000000024</v>
      </c>
      <c r="K327" s="58">
        <v>551.76195218589442</v>
      </c>
      <c r="L327" s="58">
        <v>839.24</v>
      </c>
      <c r="M327" s="51" t="s">
        <v>6525</v>
      </c>
      <c r="N327" s="54" t="s">
        <v>6522</v>
      </c>
    </row>
    <row r="328" spans="1:14" ht="15.75" customHeight="1" x14ac:dyDescent="0.2">
      <c r="A328" s="50" t="s">
        <v>2298</v>
      </c>
      <c r="B328" s="50" t="s">
        <v>2248</v>
      </c>
      <c r="C328" s="50">
        <v>2013</v>
      </c>
      <c r="D328" s="50" t="s">
        <v>2249</v>
      </c>
      <c r="E328" s="55">
        <v>991.65000000000009</v>
      </c>
      <c r="F328" s="55">
        <v>1185229.9965000001</v>
      </c>
      <c r="G328" s="55">
        <v>842013.26914379117</v>
      </c>
      <c r="H328" s="56">
        <v>0.40761439271047584</v>
      </c>
      <c r="I328" s="58">
        <v>343216.72735620895</v>
      </c>
      <c r="J328" s="58">
        <v>1195.21</v>
      </c>
      <c r="K328" s="58">
        <v>849.10328154468925</v>
      </c>
      <c r="L328" s="58">
        <v>1195.21</v>
      </c>
      <c r="M328" s="51" t="s">
        <v>6525</v>
      </c>
      <c r="N328" s="54" t="s">
        <v>6527</v>
      </c>
    </row>
    <row r="329" spans="1:14" ht="15.75" customHeight="1" x14ac:dyDescent="0.2">
      <c r="A329" s="50" t="s">
        <v>2262</v>
      </c>
      <c r="B329" s="50" t="s">
        <v>2263</v>
      </c>
      <c r="C329" s="50">
        <v>2000</v>
      </c>
      <c r="D329" s="50" t="s">
        <v>2264</v>
      </c>
      <c r="E329" s="55">
        <v>366.09999999999997</v>
      </c>
      <c r="F329" s="55">
        <v>655758.32000000007</v>
      </c>
      <c r="G329" s="55">
        <v>682049.37749694497</v>
      </c>
      <c r="H329" s="56">
        <v>-3.8547146825982814E-2</v>
      </c>
      <c r="I329" s="58">
        <v>-26291.057496944908</v>
      </c>
      <c r="J329" s="58">
        <v>1791.2000000000003</v>
      </c>
      <c r="K329" s="58">
        <v>1863.0138691530867</v>
      </c>
      <c r="L329" s="58">
        <v>1791.2</v>
      </c>
      <c r="M329" s="51" t="s">
        <v>6524</v>
      </c>
      <c r="N329" s="54" t="s">
        <v>6527</v>
      </c>
    </row>
    <row r="330" spans="1:14" ht="15.75" customHeight="1" x14ac:dyDescent="0.2">
      <c r="A330" s="50" t="s">
        <v>2265</v>
      </c>
      <c r="B330" s="50" t="s">
        <v>2266</v>
      </c>
      <c r="C330" s="50">
        <v>2001</v>
      </c>
      <c r="D330" s="50" t="s">
        <v>2267</v>
      </c>
      <c r="E330" s="55">
        <v>311.25</v>
      </c>
      <c r="F330" s="55">
        <v>808885.60609999986</v>
      </c>
      <c r="G330" s="55">
        <v>1005508.1621089898</v>
      </c>
      <c r="H330" s="56">
        <v>-0.19554545991609507</v>
      </c>
      <c r="I330" s="58">
        <v>-196622.55600898992</v>
      </c>
      <c r="J330" s="58">
        <v>2598.8292565461843</v>
      </c>
      <c r="K330" s="58">
        <v>3230.5483119967544</v>
      </c>
      <c r="L330" s="58">
        <v>2587.33</v>
      </c>
      <c r="M330" s="51" t="s">
        <v>6523</v>
      </c>
      <c r="N330" s="54" t="s">
        <v>6529</v>
      </c>
    </row>
    <row r="331" spans="1:14" ht="15.75" customHeight="1" x14ac:dyDescent="0.2">
      <c r="A331" s="50" t="s">
        <v>2268</v>
      </c>
      <c r="B331" s="50" t="s">
        <v>2269</v>
      </c>
      <c r="C331" s="50">
        <v>2002</v>
      </c>
      <c r="D331" s="50" t="s">
        <v>2270</v>
      </c>
      <c r="E331" s="55">
        <v>352.15</v>
      </c>
      <c r="F331" s="55">
        <v>1173501.7614999998</v>
      </c>
      <c r="G331" s="55">
        <v>1359714.4931728239</v>
      </c>
      <c r="H331" s="56">
        <v>-0.13694987632168742</v>
      </c>
      <c r="I331" s="58">
        <v>-186212.73167282413</v>
      </c>
      <c r="J331" s="58">
        <v>3332.3917691324714</v>
      </c>
      <c r="K331" s="58">
        <v>3861.1798755440127</v>
      </c>
      <c r="L331" s="58">
        <v>3314.17</v>
      </c>
      <c r="M331" s="51" t="s">
        <v>6525</v>
      </c>
      <c r="N331" s="54" t="s">
        <v>6530</v>
      </c>
    </row>
    <row r="332" spans="1:14" ht="15.75" customHeight="1" x14ac:dyDescent="0.2">
      <c r="A332" s="50" t="s">
        <v>2274</v>
      </c>
      <c r="B332" s="50" t="s">
        <v>2275</v>
      </c>
      <c r="C332" s="50">
        <v>2004</v>
      </c>
      <c r="D332" s="50" t="s">
        <v>2276</v>
      </c>
      <c r="E332" s="55">
        <v>2884.2000000000007</v>
      </c>
      <c r="F332" s="55">
        <v>5658211.8816</v>
      </c>
      <c r="G332" s="55">
        <v>5813238.3035651287</v>
      </c>
      <c r="H332" s="56">
        <v>-2.6667825034809689E-2</v>
      </c>
      <c r="I332" s="58">
        <v>-155026.42196512874</v>
      </c>
      <c r="J332" s="58">
        <v>1961.7959509049299</v>
      </c>
      <c r="K332" s="58">
        <v>2015.5461838863905</v>
      </c>
      <c r="L332" s="58">
        <v>1960.58</v>
      </c>
      <c r="M332" s="51" t="s">
        <v>6524</v>
      </c>
      <c r="N332" s="54" t="s">
        <v>6526</v>
      </c>
    </row>
    <row r="333" spans="1:14" ht="15.75" customHeight="1" x14ac:dyDescent="0.2">
      <c r="A333" s="50" t="s">
        <v>2277</v>
      </c>
      <c r="B333" s="50" t="s">
        <v>2278</v>
      </c>
      <c r="C333" s="50">
        <v>2005</v>
      </c>
      <c r="D333" s="50" t="s">
        <v>2279</v>
      </c>
      <c r="E333" s="55">
        <v>1001.6399999999999</v>
      </c>
      <c r="F333" s="55">
        <v>2772633.5855999994</v>
      </c>
      <c r="G333" s="55">
        <v>2792401.1654068101</v>
      </c>
      <c r="H333" s="56">
        <v>-7.0790615802980295E-3</v>
      </c>
      <c r="I333" s="58">
        <v>-19767.579806810711</v>
      </c>
      <c r="J333" s="58">
        <v>2768.0939115850006</v>
      </c>
      <c r="K333" s="58">
        <v>2787.8291256407597</v>
      </c>
      <c r="L333" s="58">
        <v>2761.79</v>
      </c>
      <c r="M333" s="51" t="s">
        <v>6521</v>
      </c>
      <c r="N333" s="54" t="s">
        <v>6522</v>
      </c>
    </row>
    <row r="334" spans="1:14" ht="15.75" customHeight="1" x14ac:dyDescent="0.2">
      <c r="A334" s="50" t="s">
        <v>2280</v>
      </c>
      <c r="B334" s="50" t="s">
        <v>2281</v>
      </c>
      <c r="C334" s="50">
        <v>2006</v>
      </c>
      <c r="D334" s="50" t="s">
        <v>2282</v>
      </c>
      <c r="E334" s="55">
        <v>427.36</v>
      </c>
      <c r="F334" s="55">
        <v>1965180.9339999999</v>
      </c>
      <c r="G334" s="55">
        <v>1927491.1549708331</v>
      </c>
      <c r="H334" s="56">
        <v>1.9553801288253903E-2</v>
      </c>
      <c r="I334" s="58">
        <v>37689.779029166792</v>
      </c>
      <c r="J334" s="58">
        <v>4598.4203809434666</v>
      </c>
      <c r="K334" s="58">
        <v>4510.2282735184226</v>
      </c>
      <c r="L334" s="58">
        <v>4593.3999999999996</v>
      </c>
      <c r="M334" s="51" t="s">
        <v>6525</v>
      </c>
      <c r="N334" s="54" t="s">
        <v>6527</v>
      </c>
    </row>
    <row r="335" spans="1:14" ht="15.75" customHeight="1" x14ac:dyDescent="0.2">
      <c r="A335" s="50" t="s">
        <v>2300</v>
      </c>
      <c r="B335" s="50" t="s">
        <v>2301</v>
      </c>
      <c r="C335" s="50">
        <v>2015</v>
      </c>
      <c r="D335" s="50" t="s">
        <v>2302</v>
      </c>
      <c r="E335" s="55">
        <v>7706.4100000000008</v>
      </c>
      <c r="F335" s="55">
        <v>9205763.9068</v>
      </c>
      <c r="G335" s="55">
        <v>14004611.696201142</v>
      </c>
      <c r="H335" s="56">
        <v>-0.34266196689358164</v>
      </c>
      <c r="I335" s="58">
        <v>-4798847.7894011419</v>
      </c>
      <c r="J335" s="58">
        <v>1194.5593222784669</v>
      </c>
      <c r="K335" s="58">
        <v>1817.2679232225044</v>
      </c>
      <c r="L335" s="58">
        <v>1191.73</v>
      </c>
      <c r="M335" s="51" t="s">
        <v>6521</v>
      </c>
      <c r="N335" s="54" t="s">
        <v>6522</v>
      </c>
    </row>
    <row r="336" spans="1:14" ht="15.75" customHeight="1" x14ac:dyDescent="0.2">
      <c r="A336" s="50" t="s">
        <v>2303</v>
      </c>
      <c r="B336" s="50" t="s">
        <v>2304</v>
      </c>
      <c r="C336" s="50">
        <v>2016</v>
      </c>
      <c r="D336" s="50" t="s">
        <v>2305</v>
      </c>
      <c r="E336" s="55">
        <v>4419.6400000000003</v>
      </c>
      <c r="F336" s="55">
        <v>10264592.455</v>
      </c>
      <c r="G336" s="55">
        <v>10912137.41333802</v>
      </c>
      <c r="H336" s="56">
        <v>-5.9341715908610149E-2</v>
      </c>
      <c r="I336" s="58">
        <v>-647544.95833802037</v>
      </c>
      <c r="J336" s="58">
        <v>2322.495147794843</v>
      </c>
      <c r="K336" s="58">
        <v>2469.0104654084994</v>
      </c>
      <c r="L336" s="58">
        <v>2318.44</v>
      </c>
      <c r="M336" s="51" t="s">
        <v>6521</v>
      </c>
      <c r="N336" s="54" t="s">
        <v>6522</v>
      </c>
    </row>
    <row r="337" spans="1:14" ht="15.75" customHeight="1" x14ac:dyDescent="0.2">
      <c r="A337" s="50" t="s">
        <v>2306</v>
      </c>
      <c r="B337" s="50" t="s">
        <v>2307</v>
      </c>
      <c r="C337" s="50">
        <v>2017</v>
      </c>
      <c r="D337" s="50" t="s">
        <v>2308</v>
      </c>
      <c r="E337" s="55">
        <v>563.28</v>
      </c>
      <c r="F337" s="55">
        <v>1841019.6236000003</v>
      </c>
      <c r="G337" s="55">
        <v>2109743.3142260462</v>
      </c>
      <c r="H337" s="56">
        <v>-0.12737269449512467</v>
      </c>
      <c r="I337" s="58">
        <v>-268723.69062604592</v>
      </c>
      <c r="J337" s="58">
        <v>3268.3916055957966</v>
      </c>
      <c r="K337" s="58">
        <v>3745.4610748225505</v>
      </c>
      <c r="L337" s="58">
        <v>3234.87</v>
      </c>
      <c r="M337" s="51" t="s">
        <v>6524</v>
      </c>
      <c r="N337" s="54" t="s">
        <v>6527</v>
      </c>
    </row>
    <row r="338" spans="1:14" ht="15.75" customHeight="1" x14ac:dyDescent="0.2">
      <c r="A338" s="50" t="s">
        <v>2312</v>
      </c>
      <c r="B338" s="50" t="s">
        <v>2313</v>
      </c>
      <c r="C338" s="50">
        <v>2019</v>
      </c>
      <c r="D338" s="50" t="s">
        <v>2314</v>
      </c>
      <c r="E338" s="55">
        <v>2331.8200000000002</v>
      </c>
      <c r="F338" s="55">
        <v>2778899.8486000001</v>
      </c>
      <c r="G338" s="55">
        <v>2371817.2981269318</v>
      </c>
      <c r="H338" s="56">
        <v>0.17163318219938306</v>
      </c>
      <c r="I338" s="58">
        <v>407082.55047306838</v>
      </c>
      <c r="J338" s="58">
        <v>1191.73</v>
      </c>
      <c r="K338" s="58">
        <v>1017.1528240288408</v>
      </c>
      <c r="L338" s="58">
        <v>1191.73</v>
      </c>
      <c r="M338" s="51" t="s">
        <v>6523</v>
      </c>
      <c r="N338" s="54" t="s">
        <v>6522</v>
      </c>
    </row>
    <row r="339" spans="1:14" ht="15.75" customHeight="1" x14ac:dyDescent="0.2">
      <c r="A339" s="50" t="s">
        <v>2315</v>
      </c>
      <c r="B339" s="50" t="s">
        <v>2316</v>
      </c>
      <c r="C339" s="50">
        <v>2020</v>
      </c>
      <c r="D339" s="50" t="s">
        <v>2317</v>
      </c>
      <c r="E339" s="55">
        <v>11843.27</v>
      </c>
      <c r="F339" s="55">
        <v>11188202.374900002</v>
      </c>
      <c r="G339" s="55">
        <v>14139512.423236491</v>
      </c>
      <c r="H339" s="56">
        <v>-0.20872785142763384</v>
      </c>
      <c r="I339" s="58">
        <v>-2951310.0483364891</v>
      </c>
      <c r="J339" s="58">
        <v>944.68861850654434</v>
      </c>
      <c r="K339" s="58">
        <v>1193.8858459898736</v>
      </c>
      <c r="L339" s="58">
        <v>942.27</v>
      </c>
      <c r="M339" s="51" t="s">
        <v>6521</v>
      </c>
      <c r="N339" s="54" t="s">
        <v>6522</v>
      </c>
    </row>
    <row r="340" spans="1:14" ht="15.75" customHeight="1" x14ac:dyDescent="0.2">
      <c r="A340" s="50" t="s">
        <v>2318</v>
      </c>
      <c r="B340" s="50" t="s">
        <v>2319</v>
      </c>
      <c r="C340" s="50">
        <v>2021</v>
      </c>
      <c r="D340" s="50" t="s">
        <v>2320</v>
      </c>
      <c r="E340" s="55">
        <v>1511.0000000000002</v>
      </c>
      <c r="F340" s="55">
        <v>2894845.7431999999</v>
      </c>
      <c r="G340" s="55">
        <v>2851948.6852152664</v>
      </c>
      <c r="H340" s="56">
        <v>1.5041314805948502E-2</v>
      </c>
      <c r="I340" s="58">
        <v>42897.057984733488</v>
      </c>
      <c r="J340" s="58">
        <v>1915.8476129715416</v>
      </c>
      <c r="K340" s="58">
        <v>1887.4577665223467</v>
      </c>
      <c r="L340" s="58">
        <v>1906.44</v>
      </c>
      <c r="M340" s="51" t="s">
        <v>6521</v>
      </c>
      <c r="N340" s="54" t="s">
        <v>6522</v>
      </c>
    </row>
    <row r="341" spans="1:14" ht="15.75" customHeight="1" x14ac:dyDescent="0.2">
      <c r="A341" s="50" t="s">
        <v>2327</v>
      </c>
      <c r="B341" s="50" t="s">
        <v>2328</v>
      </c>
      <c r="C341" s="50">
        <v>2024</v>
      </c>
      <c r="D341" s="50" t="s">
        <v>2329</v>
      </c>
      <c r="E341" s="55">
        <v>13472.539999999999</v>
      </c>
      <c r="F341" s="55">
        <v>12694770.265799999</v>
      </c>
      <c r="G341" s="55">
        <v>10290822.830691392</v>
      </c>
      <c r="H341" s="56">
        <v>0.23360109047248057</v>
      </c>
      <c r="I341" s="58">
        <v>2403947.4351086076</v>
      </c>
      <c r="J341" s="58">
        <v>942.27</v>
      </c>
      <c r="K341" s="58">
        <v>763.83687342486212</v>
      </c>
      <c r="L341" s="58">
        <v>942.27</v>
      </c>
      <c r="M341" s="51" t="s">
        <v>6521</v>
      </c>
      <c r="N341" s="54" t="s">
        <v>6522</v>
      </c>
    </row>
    <row r="342" spans="1:14" ht="15.75" customHeight="1" x14ac:dyDescent="0.2">
      <c r="A342" s="50" t="s">
        <v>2330</v>
      </c>
      <c r="B342" s="50" t="s">
        <v>2331</v>
      </c>
      <c r="C342" s="50">
        <v>2119</v>
      </c>
      <c r="D342" s="50" t="s">
        <v>2332</v>
      </c>
      <c r="E342" s="55">
        <v>356774.82</v>
      </c>
      <c r="F342" s="55">
        <v>165878884.81080002</v>
      </c>
      <c r="G342" s="55">
        <v>151594791.76871282</v>
      </c>
      <c r="H342" s="56">
        <v>9.4225486742844922E-2</v>
      </c>
      <c r="I342" s="58">
        <v>14284093.042087197</v>
      </c>
      <c r="J342" s="58">
        <v>464.94000000000005</v>
      </c>
      <c r="K342" s="58">
        <v>424.90328148357781</v>
      </c>
      <c r="L342" s="58">
        <v>464.94</v>
      </c>
      <c r="M342" s="51" t="s">
        <v>6521</v>
      </c>
      <c r="N342" s="54" t="s">
        <v>6528</v>
      </c>
    </row>
    <row r="343" spans="1:14" ht="15.75" customHeight="1" x14ac:dyDescent="0.2">
      <c r="A343" s="50" t="s">
        <v>2333</v>
      </c>
      <c r="B343" s="50" t="s">
        <v>2334</v>
      </c>
      <c r="C343" s="50">
        <v>2120</v>
      </c>
      <c r="D343" s="50" t="s">
        <v>2335</v>
      </c>
      <c r="E343" s="55">
        <v>5625.04</v>
      </c>
      <c r="F343" s="55">
        <v>1934620.0072000001</v>
      </c>
      <c r="G343" s="55">
        <v>2200664.505276639</v>
      </c>
      <c r="H343" s="56">
        <v>-0.12089280189630502</v>
      </c>
      <c r="I343" s="58">
        <v>-266044.49807663891</v>
      </c>
      <c r="J343" s="58">
        <v>343.93</v>
      </c>
      <c r="K343" s="58">
        <v>391.22646332766328</v>
      </c>
      <c r="L343" s="58">
        <v>343.93</v>
      </c>
      <c r="M343" s="51" t="s">
        <v>6521</v>
      </c>
      <c r="N343" s="54" t="s">
        <v>6527</v>
      </c>
    </row>
    <row r="344" spans="1:14" ht="15.75" customHeight="1" x14ac:dyDescent="0.2">
      <c r="A344" s="50" t="s">
        <v>2336</v>
      </c>
      <c r="B344" s="50" t="s">
        <v>2337</v>
      </c>
      <c r="C344" s="50">
        <v>2121</v>
      </c>
      <c r="D344" s="50" t="s">
        <v>2338</v>
      </c>
      <c r="E344" s="55">
        <v>734639.99</v>
      </c>
      <c r="F344" s="55">
        <v>262347286.82889998</v>
      </c>
      <c r="G344" s="55">
        <v>258552133.28948554</v>
      </c>
      <c r="H344" s="56">
        <v>1.4678484726193375E-2</v>
      </c>
      <c r="I344" s="58">
        <v>3795153.5394144356</v>
      </c>
      <c r="J344" s="58">
        <v>357.10999999999996</v>
      </c>
      <c r="K344" s="58">
        <v>351.94399543848073</v>
      </c>
      <c r="L344" s="58">
        <v>357.11</v>
      </c>
      <c r="M344" s="51" t="s">
        <v>6521</v>
      </c>
      <c r="N344" s="54" t="s">
        <v>6522</v>
      </c>
    </row>
    <row r="345" spans="1:14" ht="15.75" customHeight="1" x14ac:dyDescent="0.2">
      <c r="A345" s="50" t="s">
        <v>2339</v>
      </c>
      <c r="B345" s="50" t="s">
        <v>2340</v>
      </c>
      <c r="C345" s="50">
        <v>2122</v>
      </c>
      <c r="D345" s="50" t="s">
        <v>2341</v>
      </c>
      <c r="E345" s="55">
        <v>16015.51</v>
      </c>
      <c r="F345" s="55">
        <v>3935990.7806563918</v>
      </c>
      <c r="G345" s="55">
        <v>4666212.6466270424</v>
      </c>
      <c r="H345" s="56">
        <v>-0.15649133918028557</v>
      </c>
      <c r="I345" s="58">
        <v>-730221.86597065069</v>
      </c>
      <c r="J345" s="58">
        <v>245.76118903840037</v>
      </c>
      <c r="K345" s="58">
        <v>291.3558573299909</v>
      </c>
      <c r="L345" s="58">
        <v>245.82</v>
      </c>
      <c r="M345" s="51" t="s">
        <v>6521</v>
      </c>
      <c r="N345" s="54" t="s">
        <v>6527</v>
      </c>
    </row>
    <row r="346" spans="1:14" ht="15.75" customHeight="1" x14ac:dyDescent="0.2">
      <c r="A346" s="50" t="s">
        <v>2342</v>
      </c>
      <c r="B346" s="50" t="s">
        <v>2343</v>
      </c>
      <c r="C346" s="50">
        <v>2123</v>
      </c>
      <c r="D346" s="50" t="s">
        <v>2344</v>
      </c>
      <c r="E346" s="55">
        <v>4029.6400000000003</v>
      </c>
      <c r="F346" s="55">
        <v>1671575.2648</v>
      </c>
      <c r="G346" s="55">
        <v>1580168.6064311641</v>
      </c>
      <c r="H346" s="56">
        <v>5.7846142491894792E-2</v>
      </c>
      <c r="I346" s="58">
        <v>91406.658368835924</v>
      </c>
      <c r="J346" s="58">
        <v>414.82</v>
      </c>
      <c r="K346" s="58">
        <v>392.13642073018036</v>
      </c>
      <c r="L346" s="58">
        <v>414.82</v>
      </c>
      <c r="M346" s="51" t="s">
        <v>6524</v>
      </c>
      <c r="N346" s="54" t="s">
        <v>6528</v>
      </c>
    </row>
    <row r="347" spans="1:14" ht="15.75" customHeight="1" x14ac:dyDescent="0.2">
      <c r="A347" s="50" t="s">
        <v>2360</v>
      </c>
      <c r="B347" s="50" t="s">
        <v>2361</v>
      </c>
      <c r="C347" s="50">
        <v>2129</v>
      </c>
      <c r="D347" s="50" t="s">
        <v>2362</v>
      </c>
      <c r="E347" s="55">
        <v>18594.68</v>
      </c>
      <c r="F347" s="55">
        <v>15655851.445999999</v>
      </c>
      <c r="G347" s="55">
        <v>17799575.62972986</v>
      </c>
      <c r="H347" s="56">
        <v>-0.12043681424344133</v>
      </c>
      <c r="I347" s="58">
        <v>-2143724.1837298609</v>
      </c>
      <c r="J347" s="58">
        <v>841.95326007223559</v>
      </c>
      <c r="K347" s="58">
        <v>957.24022299549438</v>
      </c>
      <c r="L347" s="58">
        <v>832.05</v>
      </c>
      <c r="M347" s="51" t="s">
        <v>6521</v>
      </c>
      <c r="N347" s="54" t="s">
        <v>6522</v>
      </c>
    </row>
    <row r="348" spans="1:14" ht="15.75" customHeight="1" x14ac:dyDescent="0.2">
      <c r="A348" s="50" t="s">
        <v>2363</v>
      </c>
      <c r="B348" s="50" t="s">
        <v>2364</v>
      </c>
      <c r="C348" s="50">
        <v>2130</v>
      </c>
      <c r="D348" s="50" t="s">
        <v>2365</v>
      </c>
      <c r="E348" s="55">
        <v>5442.55</v>
      </c>
      <c r="F348" s="55">
        <v>8144990.3000000007</v>
      </c>
      <c r="G348" s="55">
        <v>9710896.0233880375</v>
      </c>
      <c r="H348" s="56">
        <v>-0.16125244463710231</v>
      </c>
      <c r="I348" s="58">
        <v>-1565905.7233880367</v>
      </c>
      <c r="J348" s="58">
        <v>1496.5393611450515</v>
      </c>
      <c r="K348" s="58">
        <v>1784.2548113270502</v>
      </c>
      <c r="L348" s="58">
        <v>1483.63</v>
      </c>
      <c r="M348" s="51" t="s">
        <v>6521</v>
      </c>
      <c r="N348" s="54" t="s">
        <v>6522</v>
      </c>
    </row>
    <row r="349" spans="1:14" ht="15.75" customHeight="1" x14ac:dyDescent="0.2">
      <c r="A349" s="50" t="s">
        <v>2366</v>
      </c>
      <c r="B349" s="50" t="s">
        <v>2367</v>
      </c>
      <c r="C349" s="50">
        <v>2131</v>
      </c>
      <c r="D349" s="50" t="s">
        <v>2368</v>
      </c>
      <c r="E349" s="55">
        <v>2012.77</v>
      </c>
      <c r="F349" s="55">
        <v>4781361.3510999996</v>
      </c>
      <c r="G349" s="55">
        <v>5606603.6087679388</v>
      </c>
      <c r="H349" s="56">
        <v>-0.14719111876883473</v>
      </c>
      <c r="I349" s="58">
        <v>-825242.25766793918</v>
      </c>
      <c r="J349" s="58">
        <v>2375.5130248861019</v>
      </c>
      <c r="K349" s="58">
        <v>2785.516282917541</v>
      </c>
      <c r="L349" s="58">
        <v>2324.59</v>
      </c>
      <c r="M349" s="51" t="s">
        <v>6521</v>
      </c>
      <c r="N349" s="54" t="s">
        <v>6522</v>
      </c>
    </row>
    <row r="350" spans="1:14" ht="15.75" customHeight="1" x14ac:dyDescent="0.2">
      <c r="A350" s="50" t="s">
        <v>2369</v>
      </c>
      <c r="B350" s="50" t="s">
        <v>2370</v>
      </c>
      <c r="C350" s="50">
        <v>2132</v>
      </c>
      <c r="D350" s="50" t="s">
        <v>2371</v>
      </c>
      <c r="E350" s="55">
        <v>447.74</v>
      </c>
      <c r="F350" s="55">
        <v>1766691.2134</v>
      </c>
      <c r="G350" s="55">
        <v>1864858.6651528296</v>
      </c>
      <c r="H350" s="56">
        <v>-5.2640692609691397E-2</v>
      </c>
      <c r="I350" s="58">
        <v>-98167.451752829598</v>
      </c>
      <c r="J350" s="58">
        <v>3945.7971443248312</v>
      </c>
      <c r="K350" s="58">
        <v>4165.048164454437</v>
      </c>
      <c r="L350" s="58">
        <v>3663.11</v>
      </c>
      <c r="M350" s="51" t="s">
        <v>6523</v>
      </c>
      <c r="N350" s="54" t="s">
        <v>6530</v>
      </c>
    </row>
    <row r="351" spans="1:14" ht="15.75" customHeight="1" x14ac:dyDescent="0.2">
      <c r="A351" s="50" t="s">
        <v>2372</v>
      </c>
      <c r="B351" s="50" t="s">
        <v>2373</v>
      </c>
      <c r="C351" s="50">
        <v>2133</v>
      </c>
      <c r="D351" s="50" t="s">
        <v>2374</v>
      </c>
      <c r="E351" s="55">
        <v>19620.43</v>
      </c>
      <c r="F351" s="55">
        <v>7464003.9806000004</v>
      </c>
      <c r="G351" s="55">
        <v>8510185.9215488583</v>
      </c>
      <c r="H351" s="56">
        <v>-0.12293291246432048</v>
      </c>
      <c r="I351" s="58">
        <v>-1046181.9409488579</v>
      </c>
      <c r="J351" s="58">
        <v>380.42</v>
      </c>
      <c r="K351" s="58">
        <v>433.74105060637601</v>
      </c>
      <c r="L351" s="58">
        <v>380.42</v>
      </c>
      <c r="M351" s="51" t="s">
        <v>6521</v>
      </c>
      <c r="N351" s="54" t="s">
        <v>6527</v>
      </c>
    </row>
    <row r="352" spans="1:14" ht="15.75" customHeight="1" x14ac:dyDescent="0.2">
      <c r="A352" s="50" t="s">
        <v>2375</v>
      </c>
      <c r="B352" s="50" t="s">
        <v>2376</v>
      </c>
      <c r="C352" s="50">
        <v>2134</v>
      </c>
      <c r="D352" s="50" t="s">
        <v>2377</v>
      </c>
      <c r="E352" s="55">
        <v>3001.37</v>
      </c>
      <c r="F352" s="55">
        <v>2908916.4715999998</v>
      </c>
      <c r="G352" s="55">
        <v>3403690.7617996386</v>
      </c>
      <c r="H352" s="56">
        <v>-0.14536405473511227</v>
      </c>
      <c r="I352" s="58">
        <v>-494774.29019963881</v>
      </c>
      <c r="J352" s="58">
        <v>969.19622425758905</v>
      </c>
      <c r="K352" s="58">
        <v>1134.0457063939596</v>
      </c>
      <c r="L352" s="58">
        <v>958.8</v>
      </c>
      <c r="M352" s="51" t="s">
        <v>6521</v>
      </c>
      <c r="N352" s="54" t="s">
        <v>6522</v>
      </c>
    </row>
    <row r="353" spans="1:14" ht="15.75" customHeight="1" x14ac:dyDescent="0.2">
      <c r="A353" s="50" t="s">
        <v>2378</v>
      </c>
      <c r="B353" s="50" t="s">
        <v>2379</v>
      </c>
      <c r="C353" s="50">
        <v>2135</v>
      </c>
      <c r="D353" s="50" t="s">
        <v>2380</v>
      </c>
      <c r="E353" s="55">
        <v>2634.67</v>
      </c>
      <c r="F353" s="55">
        <v>5510821.4741000002</v>
      </c>
      <c r="G353" s="55">
        <v>6449575.9013210256</v>
      </c>
      <c r="H353" s="56">
        <v>-0.14555289240471547</v>
      </c>
      <c r="I353" s="58">
        <v>-938754.42722102534</v>
      </c>
      <c r="J353" s="58">
        <v>2091.6553018404584</v>
      </c>
      <c r="K353" s="58">
        <v>2447.9634646164513</v>
      </c>
      <c r="L353" s="58">
        <v>2088.86</v>
      </c>
      <c r="M353" s="51" t="s">
        <v>6521</v>
      </c>
      <c r="N353" s="54" t="s">
        <v>6522</v>
      </c>
    </row>
    <row r="354" spans="1:14" ht="15.75" customHeight="1" x14ac:dyDescent="0.2">
      <c r="A354" s="50" t="s">
        <v>2381</v>
      </c>
      <c r="B354" s="50" t="s">
        <v>2382</v>
      </c>
      <c r="C354" s="50">
        <v>2136</v>
      </c>
      <c r="D354" s="50" t="s">
        <v>2383</v>
      </c>
      <c r="E354" s="55">
        <v>701.43999999999994</v>
      </c>
      <c r="F354" s="55">
        <v>1868705.9240999999</v>
      </c>
      <c r="G354" s="55">
        <v>2196949.0160830119</v>
      </c>
      <c r="H354" s="56">
        <v>-0.14940860692718472</v>
      </c>
      <c r="I354" s="58">
        <v>-328243.09198301192</v>
      </c>
      <c r="J354" s="58">
        <v>2664.0994583998631</v>
      </c>
      <c r="K354" s="58">
        <v>3132.0555087862285</v>
      </c>
      <c r="L354" s="58">
        <v>2592.3200000000002</v>
      </c>
      <c r="M354" s="51" t="s">
        <v>6523</v>
      </c>
      <c r="N354" s="54" t="s">
        <v>6530</v>
      </c>
    </row>
    <row r="355" spans="1:14" ht="15.75" customHeight="1" x14ac:dyDescent="0.2">
      <c r="A355" s="50" t="s">
        <v>2549</v>
      </c>
      <c r="B355" s="50" t="s">
        <v>2550</v>
      </c>
      <c r="C355" s="50">
        <v>2199</v>
      </c>
      <c r="D355" s="50" t="s">
        <v>2551</v>
      </c>
      <c r="E355" s="55">
        <v>2891.98</v>
      </c>
      <c r="F355" s="55">
        <v>1175271.7522</v>
      </c>
      <c r="G355" s="55">
        <v>1433784.2263508292</v>
      </c>
      <c r="H355" s="56">
        <v>-0.18030082169949502</v>
      </c>
      <c r="I355" s="58">
        <v>-258512.47415082925</v>
      </c>
      <c r="J355" s="58">
        <v>406.39</v>
      </c>
      <c r="K355" s="58">
        <v>495.77944050471621</v>
      </c>
      <c r="L355" s="58">
        <v>406.39</v>
      </c>
      <c r="M355" s="51" t="s">
        <v>6524</v>
      </c>
      <c r="N355" s="54" t="s">
        <v>6526</v>
      </c>
    </row>
    <row r="356" spans="1:14" ht="15.75" customHeight="1" x14ac:dyDescent="0.2">
      <c r="A356" s="50" t="s">
        <v>2387</v>
      </c>
      <c r="B356" s="50" t="s">
        <v>2388</v>
      </c>
      <c r="C356" s="50">
        <v>2138</v>
      </c>
      <c r="D356" s="50" t="s">
        <v>2389</v>
      </c>
      <c r="E356" s="55">
        <v>3607.28</v>
      </c>
      <c r="F356" s="55">
        <v>3039934.1567999995</v>
      </c>
      <c r="G356" s="55">
        <v>3285946.0439373897</v>
      </c>
      <c r="H356" s="56">
        <v>-7.4867902225992156E-2</v>
      </c>
      <c r="I356" s="58">
        <v>-246011.88713739021</v>
      </c>
      <c r="J356" s="58">
        <v>842.72198354438785</v>
      </c>
      <c r="K356" s="58">
        <v>910.92070588847821</v>
      </c>
      <c r="L356" s="58">
        <v>831.18</v>
      </c>
      <c r="M356" s="51" t="s">
        <v>6521</v>
      </c>
      <c r="N356" s="54" t="s">
        <v>6522</v>
      </c>
    </row>
    <row r="357" spans="1:14" ht="15.75" customHeight="1" x14ac:dyDescent="0.2">
      <c r="A357" s="50" t="s">
        <v>2390</v>
      </c>
      <c r="B357" s="50" t="s">
        <v>2391</v>
      </c>
      <c r="C357" s="50">
        <v>2139</v>
      </c>
      <c r="D357" s="50" t="s">
        <v>2392</v>
      </c>
      <c r="E357" s="55">
        <v>1917.49</v>
      </c>
      <c r="F357" s="55">
        <v>4505169.7152999993</v>
      </c>
      <c r="G357" s="55">
        <v>4196680.1831630003</v>
      </c>
      <c r="H357" s="56">
        <v>7.3507991715607179E-2</v>
      </c>
      <c r="I357" s="58">
        <v>308489.53213699907</v>
      </c>
      <c r="J357" s="58">
        <v>2349.5140602037036</v>
      </c>
      <c r="K357" s="58">
        <v>2188.6321092485491</v>
      </c>
      <c r="L357" s="58">
        <v>2333.5</v>
      </c>
      <c r="M357" s="51" t="s">
        <v>6521</v>
      </c>
      <c r="N357" s="54" t="s">
        <v>6522</v>
      </c>
    </row>
    <row r="358" spans="1:14" ht="15.75" customHeight="1" x14ac:dyDescent="0.2">
      <c r="A358" s="50" t="s">
        <v>2393</v>
      </c>
      <c r="B358" s="50" t="s">
        <v>2394</v>
      </c>
      <c r="C358" s="50">
        <v>2140</v>
      </c>
      <c r="D358" s="50" t="s">
        <v>2395</v>
      </c>
      <c r="E358" s="55">
        <v>1396.61</v>
      </c>
      <c r="F358" s="55">
        <v>4461926.0343000004</v>
      </c>
      <c r="G358" s="55">
        <v>4914537.3786155526</v>
      </c>
      <c r="H358" s="56">
        <v>-9.2096429317026551E-2</v>
      </c>
      <c r="I358" s="58">
        <v>-452611.34431555215</v>
      </c>
      <c r="J358" s="58">
        <v>3194.8260676208824</v>
      </c>
      <c r="K358" s="58">
        <v>3518.9046180505316</v>
      </c>
      <c r="L358" s="58">
        <v>3153.99</v>
      </c>
      <c r="M358" s="51" t="s">
        <v>6524</v>
      </c>
      <c r="N358" s="54" t="s">
        <v>6522</v>
      </c>
    </row>
    <row r="359" spans="1:14" ht="15.75" customHeight="1" x14ac:dyDescent="0.2">
      <c r="A359" s="50" t="s">
        <v>2399</v>
      </c>
      <c r="B359" s="50" t="s">
        <v>2400</v>
      </c>
      <c r="C359" s="50">
        <v>2142</v>
      </c>
      <c r="D359" s="50" t="s">
        <v>2401</v>
      </c>
      <c r="E359" s="55">
        <v>1733.08</v>
      </c>
      <c r="F359" s="55">
        <v>674549.39760000014</v>
      </c>
      <c r="G359" s="55">
        <v>761865.27260961453</v>
      </c>
      <c r="H359" s="56">
        <v>-0.11460802604971299</v>
      </c>
      <c r="I359" s="58">
        <v>-87315.875009614392</v>
      </c>
      <c r="J359" s="58">
        <v>389.22000000000008</v>
      </c>
      <c r="K359" s="58">
        <v>439.60190678423072</v>
      </c>
      <c r="L359" s="58">
        <v>389.22</v>
      </c>
      <c r="M359" s="51" t="s">
        <v>6521</v>
      </c>
      <c r="N359" s="54" t="s">
        <v>6522</v>
      </c>
    </row>
    <row r="360" spans="1:14" ht="15.75" customHeight="1" x14ac:dyDescent="0.2">
      <c r="A360" s="50" t="s">
        <v>2402</v>
      </c>
      <c r="B360" s="50" t="s">
        <v>2403</v>
      </c>
      <c r="C360" s="50">
        <v>2143</v>
      </c>
      <c r="D360" s="50" t="s">
        <v>2404</v>
      </c>
      <c r="E360" s="55">
        <v>4265.92</v>
      </c>
      <c r="F360" s="55">
        <v>4066724.7884000004</v>
      </c>
      <c r="G360" s="55">
        <v>4667977.0119342096</v>
      </c>
      <c r="H360" s="56">
        <v>-0.12880359564690236</v>
      </c>
      <c r="I360" s="58">
        <v>-601252.22353420919</v>
      </c>
      <c r="J360" s="58">
        <v>953.30545073512872</v>
      </c>
      <c r="K360" s="58">
        <v>1094.248605678074</v>
      </c>
      <c r="L360" s="58">
        <v>948.34</v>
      </c>
      <c r="M360" s="51" t="s">
        <v>6521</v>
      </c>
      <c r="N360" s="54" t="s">
        <v>6522</v>
      </c>
    </row>
    <row r="361" spans="1:14" ht="15.75" customHeight="1" x14ac:dyDescent="0.2">
      <c r="A361" s="50" t="s">
        <v>2405</v>
      </c>
      <c r="B361" s="50" t="s">
        <v>2406</v>
      </c>
      <c r="C361" s="50">
        <v>2144</v>
      </c>
      <c r="D361" s="50" t="s">
        <v>2407</v>
      </c>
      <c r="E361" s="55">
        <v>2626.4900000000002</v>
      </c>
      <c r="F361" s="55">
        <v>4053220.7037</v>
      </c>
      <c r="G361" s="55">
        <v>4850234.2737372583</v>
      </c>
      <c r="H361" s="56">
        <v>-0.16432475733241936</v>
      </c>
      <c r="I361" s="58">
        <v>-797013.57003725832</v>
      </c>
      <c r="J361" s="58">
        <v>1543.2081232747887</v>
      </c>
      <c r="K361" s="58">
        <v>1846.6600953124732</v>
      </c>
      <c r="L361" s="58">
        <v>1533.48</v>
      </c>
      <c r="M361" s="51" t="s">
        <v>6521</v>
      </c>
      <c r="N361" s="54" t="s">
        <v>6522</v>
      </c>
    </row>
    <row r="362" spans="1:14" ht="15.75" customHeight="1" x14ac:dyDescent="0.2">
      <c r="A362" s="50" t="s">
        <v>2408</v>
      </c>
      <c r="B362" s="50" t="s">
        <v>2409</v>
      </c>
      <c r="C362" s="50">
        <v>2145</v>
      </c>
      <c r="D362" s="50" t="s">
        <v>2410</v>
      </c>
      <c r="E362" s="55">
        <v>1099.44</v>
      </c>
      <c r="F362" s="55">
        <v>2644451.2601000001</v>
      </c>
      <c r="G362" s="55">
        <v>3306453.56444926</v>
      </c>
      <c r="H362" s="56">
        <v>-0.20021521289972399</v>
      </c>
      <c r="I362" s="58">
        <v>-662002.30434925994</v>
      </c>
      <c r="J362" s="58">
        <v>2405.2711017427055</v>
      </c>
      <c r="K362" s="58">
        <v>3007.397915710962</v>
      </c>
      <c r="L362" s="58">
        <v>2375.7800000000002</v>
      </c>
      <c r="M362" s="51" t="s">
        <v>6524</v>
      </c>
      <c r="N362" s="54" t="s">
        <v>6522</v>
      </c>
    </row>
    <row r="363" spans="1:14" ht="15.75" customHeight="1" x14ac:dyDescent="0.2">
      <c r="A363" s="50" t="s">
        <v>2414</v>
      </c>
      <c r="B363" s="50" t="s">
        <v>2415</v>
      </c>
      <c r="C363" s="50">
        <v>2147</v>
      </c>
      <c r="D363" s="50" t="s">
        <v>2416</v>
      </c>
      <c r="E363" s="55">
        <v>1916.1399999999999</v>
      </c>
      <c r="F363" s="55">
        <v>607531.34840000002</v>
      </c>
      <c r="G363" s="55">
        <v>737884.73640650895</v>
      </c>
      <c r="H363" s="56">
        <v>-0.1766581981913985</v>
      </c>
      <c r="I363" s="58">
        <v>-130353.38800650893</v>
      </c>
      <c r="J363" s="58">
        <v>317.06</v>
      </c>
      <c r="K363" s="58">
        <v>385.08915653684437</v>
      </c>
      <c r="L363" s="58">
        <v>317.06</v>
      </c>
      <c r="M363" s="51" t="s">
        <v>6525</v>
      </c>
      <c r="N363" s="54" t="s">
        <v>6522</v>
      </c>
    </row>
    <row r="364" spans="1:14" ht="15.75" customHeight="1" x14ac:dyDescent="0.2">
      <c r="A364" s="50" t="s">
        <v>2417</v>
      </c>
      <c r="B364" s="50" t="s">
        <v>2418</v>
      </c>
      <c r="C364" s="50">
        <v>2148</v>
      </c>
      <c r="D364" s="50" t="s">
        <v>2419</v>
      </c>
      <c r="E364" s="55">
        <v>1976.09</v>
      </c>
      <c r="F364" s="55">
        <v>1546122.7190000003</v>
      </c>
      <c r="G364" s="55">
        <v>1890996.1815011583</v>
      </c>
      <c r="H364" s="56">
        <v>-0.18237660439239056</v>
      </c>
      <c r="I364" s="58">
        <v>-344873.46250115801</v>
      </c>
      <c r="J364" s="58">
        <v>782.41513240793711</v>
      </c>
      <c r="K364" s="58">
        <v>956.93828798342099</v>
      </c>
      <c r="L364" s="58">
        <v>768.86</v>
      </c>
      <c r="M364" s="51" t="s">
        <v>6521</v>
      </c>
      <c r="N364" s="54" t="s">
        <v>6522</v>
      </c>
    </row>
    <row r="365" spans="1:14" ht="15.75" customHeight="1" x14ac:dyDescent="0.2">
      <c r="A365" s="50" t="s">
        <v>2420</v>
      </c>
      <c r="B365" s="50" t="s">
        <v>2421</v>
      </c>
      <c r="C365" s="50">
        <v>2149</v>
      </c>
      <c r="D365" s="50" t="s">
        <v>2422</v>
      </c>
      <c r="E365" s="55">
        <v>595.78</v>
      </c>
      <c r="F365" s="55">
        <v>1009089.4265999999</v>
      </c>
      <c r="G365" s="55">
        <v>1175453.7538422279</v>
      </c>
      <c r="H365" s="56">
        <v>-0.14153200557523404</v>
      </c>
      <c r="I365" s="58">
        <v>-166364.32724222797</v>
      </c>
      <c r="J365" s="58">
        <v>1693.7282664742017</v>
      </c>
      <c r="K365" s="58">
        <v>1972.9661181010238</v>
      </c>
      <c r="L365" s="58">
        <v>1685.34</v>
      </c>
      <c r="M365" s="51" t="s">
        <v>6524</v>
      </c>
      <c r="N365" s="54" t="s">
        <v>6522</v>
      </c>
    </row>
    <row r="366" spans="1:14" ht="15.75" customHeight="1" x14ac:dyDescent="0.2">
      <c r="A366" s="50" t="s">
        <v>2423</v>
      </c>
      <c r="B366" s="50" t="s">
        <v>2424</v>
      </c>
      <c r="C366" s="50">
        <v>2150</v>
      </c>
      <c r="D366" s="50" t="s">
        <v>2425</v>
      </c>
      <c r="E366" s="55">
        <v>313.56</v>
      </c>
      <c r="F366" s="55">
        <v>700136.08819999988</v>
      </c>
      <c r="G366" s="55">
        <v>821499.50939961511</v>
      </c>
      <c r="H366" s="56">
        <v>-0.14773401543272069</v>
      </c>
      <c r="I366" s="58">
        <v>-121363.42119961523</v>
      </c>
      <c r="J366" s="58">
        <v>2232.8616156397497</v>
      </c>
      <c r="K366" s="58">
        <v>2619.9116896275518</v>
      </c>
      <c r="L366" s="58">
        <v>2217.42</v>
      </c>
      <c r="M366" s="51" t="s">
        <v>6525</v>
      </c>
      <c r="N366" s="54" t="s">
        <v>6527</v>
      </c>
    </row>
    <row r="367" spans="1:14" ht="15.75" customHeight="1" x14ac:dyDescent="0.2">
      <c r="A367" s="50" t="s">
        <v>2429</v>
      </c>
      <c r="B367" s="50" t="s">
        <v>2430</v>
      </c>
      <c r="C367" s="50">
        <v>2152</v>
      </c>
      <c r="D367" s="50" t="s">
        <v>2431</v>
      </c>
      <c r="E367" s="55">
        <v>792.46999999999991</v>
      </c>
      <c r="F367" s="55">
        <v>143603.48870000002</v>
      </c>
      <c r="G367" s="55">
        <v>169496.72544830726</v>
      </c>
      <c r="H367" s="56">
        <v>-0.15276540995008248</v>
      </c>
      <c r="I367" s="58">
        <v>-25893.236748307245</v>
      </c>
      <c r="J367" s="58">
        <v>181.21000000000004</v>
      </c>
      <c r="K367" s="58">
        <v>213.88409081518199</v>
      </c>
      <c r="L367" s="58">
        <v>181.21</v>
      </c>
      <c r="M367" s="51" t="s">
        <v>6525</v>
      </c>
      <c r="N367" s="54" t="s">
        <v>6530</v>
      </c>
    </row>
    <row r="368" spans="1:14" ht="15.75" customHeight="1" x14ac:dyDescent="0.2">
      <c r="A368" s="50" t="s">
        <v>2444</v>
      </c>
      <c r="B368" s="50" t="s">
        <v>2445</v>
      </c>
      <c r="C368" s="50">
        <v>2157</v>
      </c>
      <c r="D368" s="50" t="s">
        <v>2446</v>
      </c>
      <c r="E368" s="55">
        <v>572.58999999999992</v>
      </c>
      <c r="F368" s="55">
        <v>148300.81</v>
      </c>
      <c r="G368" s="55">
        <v>185570.1376254402</v>
      </c>
      <c r="H368" s="56">
        <v>-0.200836880881479</v>
      </c>
      <c r="I368" s="58">
        <v>-37269.327625440201</v>
      </c>
      <c r="J368" s="58">
        <v>259.00000000000006</v>
      </c>
      <c r="K368" s="58">
        <v>324.08902989126642</v>
      </c>
      <c r="L368" s="58">
        <v>259</v>
      </c>
      <c r="M368" s="51" t="s">
        <v>6525</v>
      </c>
      <c r="N368" s="54" t="s">
        <v>6522</v>
      </c>
    </row>
    <row r="369" spans="1:14" ht="15.75" customHeight="1" x14ac:dyDescent="0.2">
      <c r="A369" s="50" t="s">
        <v>2447</v>
      </c>
      <c r="B369" s="50" t="s">
        <v>2448</v>
      </c>
      <c r="C369" s="50">
        <v>2158</v>
      </c>
      <c r="D369" s="50" t="s">
        <v>2449</v>
      </c>
      <c r="E369" s="55">
        <v>5285.98</v>
      </c>
      <c r="F369" s="55">
        <v>4095374.915</v>
      </c>
      <c r="G369" s="55">
        <v>4861804.8504207386</v>
      </c>
      <c r="H369" s="56">
        <v>-0.15764308914094161</v>
      </c>
      <c r="I369" s="58">
        <v>-766429.93542073853</v>
      </c>
      <c r="J369" s="58">
        <v>774.76171211393159</v>
      </c>
      <c r="K369" s="58">
        <v>919.75468133075401</v>
      </c>
      <c r="L369" s="58">
        <v>760.84</v>
      </c>
      <c r="M369" s="51" t="s">
        <v>6521</v>
      </c>
      <c r="N369" s="54" t="s">
        <v>6527</v>
      </c>
    </row>
    <row r="370" spans="1:14" ht="15.75" customHeight="1" x14ac:dyDescent="0.2">
      <c r="A370" s="50" t="s">
        <v>2450</v>
      </c>
      <c r="B370" s="50" t="s">
        <v>2451</v>
      </c>
      <c r="C370" s="50">
        <v>2159</v>
      </c>
      <c r="D370" s="50" t="s">
        <v>2452</v>
      </c>
      <c r="E370" s="55">
        <v>2280.7600000000002</v>
      </c>
      <c r="F370" s="55">
        <v>4179158.8075999999</v>
      </c>
      <c r="G370" s="55">
        <v>4487069.6706516156</v>
      </c>
      <c r="H370" s="56">
        <v>-6.8621814603315623E-2</v>
      </c>
      <c r="I370" s="58">
        <v>-307910.86305161566</v>
      </c>
      <c r="J370" s="58">
        <v>1832.3536047633243</v>
      </c>
      <c r="K370" s="58">
        <v>1967.3572277011237</v>
      </c>
      <c r="L370" s="58">
        <v>1822.16</v>
      </c>
      <c r="M370" s="51" t="s">
        <v>6521</v>
      </c>
      <c r="N370" s="54" t="s">
        <v>6522</v>
      </c>
    </row>
    <row r="371" spans="1:14" ht="15.75" customHeight="1" x14ac:dyDescent="0.2">
      <c r="A371" s="50" t="s">
        <v>2453</v>
      </c>
      <c r="B371" s="50" t="s">
        <v>2454</v>
      </c>
      <c r="C371" s="50">
        <v>2160</v>
      </c>
      <c r="D371" s="50" t="s">
        <v>2455</v>
      </c>
      <c r="E371" s="55">
        <v>1195.9800000000002</v>
      </c>
      <c r="F371" s="55">
        <v>3057355.8459999994</v>
      </c>
      <c r="G371" s="55">
        <v>3493754.8271727762</v>
      </c>
      <c r="H371" s="56">
        <v>-0.12490830145798193</v>
      </c>
      <c r="I371" s="58">
        <v>-436398.98117277678</v>
      </c>
      <c r="J371" s="58">
        <v>2556.3603454907261</v>
      </c>
      <c r="K371" s="58">
        <v>2921.2485385815612</v>
      </c>
      <c r="L371" s="58">
        <v>2530.6999999999998</v>
      </c>
      <c r="M371" s="51" t="s">
        <v>6525</v>
      </c>
      <c r="N371" s="54" t="s">
        <v>6522</v>
      </c>
    </row>
    <row r="372" spans="1:14" ht="15.75" customHeight="1" x14ac:dyDescent="0.2">
      <c r="A372" s="50" t="s">
        <v>2459</v>
      </c>
      <c r="B372" s="50" t="s">
        <v>2460</v>
      </c>
      <c r="C372" s="50">
        <v>2162</v>
      </c>
      <c r="D372" s="50" t="s">
        <v>2461</v>
      </c>
      <c r="E372" s="55">
        <v>4211.0700000000006</v>
      </c>
      <c r="F372" s="55">
        <v>1350069.0420000001</v>
      </c>
      <c r="G372" s="55">
        <v>1656087.3686745097</v>
      </c>
      <c r="H372" s="56">
        <v>-0.18478392653851283</v>
      </c>
      <c r="I372" s="58">
        <v>-306018.32667450956</v>
      </c>
      <c r="J372" s="58">
        <v>320.59999999999997</v>
      </c>
      <c r="K372" s="58">
        <v>393.26996907543912</v>
      </c>
      <c r="L372" s="58">
        <v>320.60000000000002</v>
      </c>
      <c r="M372" s="51" t="s">
        <v>6521</v>
      </c>
      <c r="N372" s="54" t="s">
        <v>6522</v>
      </c>
    </row>
    <row r="373" spans="1:14" ht="15.75" customHeight="1" x14ac:dyDescent="0.2">
      <c r="A373" s="50" t="s">
        <v>2468</v>
      </c>
      <c r="B373" s="50" t="s">
        <v>2469</v>
      </c>
      <c r="C373" s="50">
        <v>2167</v>
      </c>
      <c r="D373" s="50" t="s">
        <v>2470</v>
      </c>
      <c r="E373" s="55">
        <v>915.97</v>
      </c>
      <c r="F373" s="55">
        <v>845357.87270000007</v>
      </c>
      <c r="G373" s="55">
        <v>986398.88967570115</v>
      </c>
      <c r="H373" s="56">
        <v>-0.14298578237661153</v>
      </c>
      <c r="I373" s="58">
        <v>-141041.01697570109</v>
      </c>
      <c r="J373" s="58">
        <v>922.91000000000008</v>
      </c>
      <c r="K373" s="58">
        <v>1076.8899523736598</v>
      </c>
      <c r="L373" s="58">
        <v>922.91</v>
      </c>
      <c r="M373" s="51" t="s">
        <v>6524</v>
      </c>
      <c r="N373" s="54" t="s">
        <v>6522</v>
      </c>
    </row>
    <row r="374" spans="1:14" ht="15.75" customHeight="1" x14ac:dyDescent="0.2">
      <c r="A374" s="50" t="s">
        <v>2471</v>
      </c>
      <c r="B374" s="50" t="s">
        <v>2472</v>
      </c>
      <c r="C374" s="50">
        <v>2168</v>
      </c>
      <c r="D374" s="50" t="s">
        <v>2473</v>
      </c>
      <c r="E374" s="55">
        <v>555.35</v>
      </c>
      <c r="F374" s="55">
        <v>962831.64320000005</v>
      </c>
      <c r="G374" s="55">
        <v>1117018.0951691554</v>
      </c>
      <c r="H374" s="56">
        <v>-0.13803397871169321</v>
      </c>
      <c r="I374" s="58">
        <v>-154186.45196915534</v>
      </c>
      <c r="J374" s="58">
        <v>1733.7384409831639</v>
      </c>
      <c r="K374" s="58">
        <v>2011.3767807133436</v>
      </c>
      <c r="L374" s="58">
        <v>1733.2</v>
      </c>
      <c r="M374" s="51" t="s">
        <v>6525</v>
      </c>
      <c r="N374" s="54" t="s">
        <v>6528</v>
      </c>
    </row>
    <row r="375" spans="1:14" ht="15.75" customHeight="1" x14ac:dyDescent="0.2">
      <c r="A375" s="50" t="s">
        <v>2477</v>
      </c>
      <c r="B375" s="50" t="s">
        <v>2478</v>
      </c>
      <c r="C375" s="50">
        <v>2171</v>
      </c>
      <c r="D375" s="50" t="s">
        <v>2479</v>
      </c>
      <c r="E375" s="55">
        <v>509.65000000000003</v>
      </c>
      <c r="F375" s="55">
        <v>212575.01500000001</v>
      </c>
      <c r="G375" s="55">
        <v>220690.61485592832</v>
      </c>
      <c r="H375" s="56">
        <v>-3.677365193452542E-2</v>
      </c>
      <c r="I375" s="58">
        <v>-8115.5998559283034</v>
      </c>
      <c r="J375" s="58">
        <v>417.1</v>
      </c>
      <c r="K375" s="58">
        <v>433.02386903939623</v>
      </c>
      <c r="L375" s="58">
        <v>417.1</v>
      </c>
      <c r="M375" s="51" t="s">
        <v>6523</v>
      </c>
      <c r="N375" s="54" t="s">
        <v>6530</v>
      </c>
    </row>
    <row r="376" spans="1:14" ht="15.75" customHeight="1" x14ac:dyDescent="0.2">
      <c r="A376" s="50" t="s">
        <v>2480</v>
      </c>
      <c r="B376" s="50" t="s">
        <v>2481</v>
      </c>
      <c r="C376" s="50">
        <v>2172</v>
      </c>
      <c r="D376" s="50" t="s">
        <v>2482</v>
      </c>
      <c r="E376" s="55">
        <v>5177.75</v>
      </c>
      <c r="F376" s="55">
        <v>3342526.6009</v>
      </c>
      <c r="G376" s="55">
        <v>4108937.3476930321</v>
      </c>
      <c r="H376" s="56">
        <v>-0.18652286027756892</v>
      </c>
      <c r="I376" s="58">
        <v>-766410.74679303216</v>
      </c>
      <c r="J376" s="58">
        <v>645.55581109555305</v>
      </c>
      <c r="K376" s="58">
        <v>793.57584813732456</v>
      </c>
      <c r="L376" s="58">
        <v>640.97</v>
      </c>
      <c r="M376" s="51" t="s">
        <v>6521</v>
      </c>
      <c r="N376" s="54" t="s">
        <v>6522</v>
      </c>
    </row>
    <row r="377" spans="1:14" ht="15.75" customHeight="1" x14ac:dyDescent="0.2">
      <c r="A377" s="50" t="s">
        <v>2483</v>
      </c>
      <c r="B377" s="50" t="s">
        <v>2484</v>
      </c>
      <c r="C377" s="50">
        <v>2173</v>
      </c>
      <c r="D377" s="50" t="s">
        <v>2485</v>
      </c>
      <c r="E377" s="55">
        <v>2035.3</v>
      </c>
      <c r="F377" s="55">
        <v>2292182.5513999998</v>
      </c>
      <c r="G377" s="55">
        <v>2704177.4490550477</v>
      </c>
      <c r="H377" s="56">
        <v>-0.15235497870120029</v>
      </c>
      <c r="I377" s="58">
        <v>-411994.89765504794</v>
      </c>
      <c r="J377" s="58">
        <v>1126.2136055618334</v>
      </c>
      <c r="K377" s="58">
        <v>1328.6382592517309</v>
      </c>
      <c r="L377" s="58">
        <v>1116.71</v>
      </c>
      <c r="M377" s="51" t="s">
        <v>6521</v>
      </c>
      <c r="N377" s="54" t="s">
        <v>6522</v>
      </c>
    </row>
    <row r="378" spans="1:14" ht="15.75" customHeight="1" x14ac:dyDescent="0.2">
      <c r="A378" s="50" t="s">
        <v>2486</v>
      </c>
      <c r="B378" s="50" t="s">
        <v>2487</v>
      </c>
      <c r="C378" s="50">
        <v>2174</v>
      </c>
      <c r="D378" s="50" t="s">
        <v>2488</v>
      </c>
      <c r="E378" s="55">
        <v>919.13</v>
      </c>
      <c r="F378" s="55">
        <v>1524533.8818000001</v>
      </c>
      <c r="G378" s="55">
        <v>1880134.5510955094</v>
      </c>
      <c r="H378" s="56">
        <v>-0.18913575578317487</v>
      </c>
      <c r="I378" s="58">
        <v>-355600.66929550935</v>
      </c>
      <c r="J378" s="58">
        <v>1658.6705708659276</v>
      </c>
      <c r="K378" s="58">
        <v>2045.558899280308</v>
      </c>
      <c r="L378" s="58">
        <v>1615.46</v>
      </c>
      <c r="M378" s="51" t="s">
        <v>6524</v>
      </c>
      <c r="N378" s="54" t="s">
        <v>6528</v>
      </c>
    </row>
    <row r="379" spans="1:14" ht="15.75" customHeight="1" x14ac:dyDescent="0.2">
      <c r="A379" s="50" t="s">
        <v>2552</v>
      </c>
      <c r="B379" s="50" t="s">
        <v>2553</v>
      </c>
      <c r="C379" s="50">
        <v>2200</v>
      </c>
      <c r="D379" s="50" t="s">
        <v>2554</v>
      </c>
      <c r="E379" s="55">
        <v>20588.79</v>
      </c>
      <c r="F379" s="55">
        <v>6387466.2095999997</v>
      </c>
      <c r="G379" s="55">
        <v>7239514.0080236774</v>
      </c>
      <c r="H379" s="56">
        <v>-0.1176940603304778</v>
      </c>
      <c r="I379" s="58">
        <v>-852047.79842367768</v>
      </c>
      <c r="J379" s="58">
        <v>310.23999999999995</v>
      </c>
      <c r="K379" s="58">
        <v>351.62406377566032</v>
      </c>
      <c r="L379" s="58">
        <v>310.24</v>
      </c>
      <c r="M379" s="51" t="s">
        <v>6524</v>
      </c>
      <c r="N379" s="54" t="s">
        <v>6522</v>
      </c>
    </row>
    <row r="380" spans="1:14" ht="15.75" customHeight="1" x14ac:dyDescent="0.2">
      <c r="A380" s="50" t="s">
        <v>2492</v>
      </c>
      <c r="B380" s="50" t="s">
        <v>2493</v>
      </c>
      <c r="C380" s="50">
        <v>2176</v>
      </c>
      <c r="D380" s="50" t="s">
        <v>2494</v>
      </c>
      <c r="E380" s="55">
        <v>741.82</v>
      </c>
      <c r="F380" s="55">
        <v>795714.75179999985</v>
      </c>
      <c r="G380" s="55">
        <v>819966.49094255583</v>
      </c>
      <c r="H380" s="56">
        <v>-2.9576500272198269E-2</v>
      </c>
      <c r="I380" s="58">
        <v>-24251.739142555976</v>
      </c>
      <c r="J380" s="58">
        <v>1072.6520608773014</v>
      </c>
      <c r="K380" s="58">
        <v>1105.3442761620822</v>
      </c>
      <c r="L380" s="58">
        <v>1054.44</v>
      </c>
      <c r="M380" s="51" t="s">
        <v>6524</v>
      </c>
      <c r="N380" s="54" t="s">
        <v>6527</v>
      </c>
    </row>
    <row r="381" spans="1:14" ht="15.75" customHeight="1" x14ac:dyDescent="0.2">
      <c r="A381" s="50" t="s">
        <v>2495</v>
      </c>
      <c r="B381" s="50" t="s">
        <v>2496</v>
      </c>
      <c r="C381" s="50">
        <v>2177</v>
      </c>
      <c r="D381" s="50" t="s">
        <v>2497</v>
      </c>
      <c r="E381" s="55">
        <v>536.45999999999992</v>
      </c>
      <c r="F381" s="55">
        <v>1493072.2581</v>
      </c>
      <c r="G381" s="55">
        <v>1368334.3754976015</v>
      </c>
      <c r="H381" s="56">
        <v>9.1160380705218369E-2</v>
      </c>
      <c r="I381" s="58">
        <v>124737.88260239852</v>
      </c>
      <c r="J381" s="58">
        <v>2783.1940090593898</v>
      </c>
      <c r="K381" s="58">
        <v>2550.6736299026984</v>
      </c>
      <c r="L381" s="58">
        <v>2776.03</v>
      </c>
      <c r="M381" s="51" t="s">
        <v>6524</v>
      </c>
      <c r="N381" s="54" t="s">
        <v>6522</v>
      </c>
    </row>
    <row r="382" spans="1:14" ht="15.75" customHeight="1" x14ac:dyDescent="0.2">
      <c r="A382" s="50" t="s">
        <v>2498</v>
      </c>
      <c r="B382" s="50" t="s">
        <v>2499</v>
      </c>
      <c r="C382" s="50">
        <v>2178</v>
      </c>
      <c r="D382" s="50" t="s">
        <v>2500</v>
      </c>
      <c r="E382" s="55">
        <v>505.17</v>
      </c>
      <c r="F382" s="55">
        <v>1678990.6895999999</v>
      </c>
      <c r="G382" s="55">
        <v>1847487.562205055</v>
      </c>
      <c r="H382" s="56">
        <v>-9.1203251405896801E-2</v>
      </c>
      <c r="I382" s="58">
        <v>-168496.8726050551</v>
      </c>
      <c r="J382" s="58">
        <v>3323.6151980521404</v>
      </c>
      <c r="K382" s="58">
        <v>3657.1600890889304</v>
      </c>
      <c r="L382" s="58">
        <v>3286.7</v>
      </c>
      <c r="M382" s="51" t="s">
        <v>6524</v>
      </c>
      <c r="N382" s="54" t="s">
        <v>6527</v>
      </c>
    </row>
    <row r="383" spans="1:14" ht="15.75" customHeight="1" x14ac:dyDescent="0.2">
      <c r="A383" s="50" t="s">
        <v>2510</v>
      </c>
      <c r="B383" s="50" t="s">
        <v>2511</v>
      </c>
      <c r="C383" s="50">
        <v>2186</v>
      </c>
      <c r="D383" s="50" t="s">
        <v>2512</v>
      </c>
      <c r="E383" s="55">
        <v>7284.92</v>
      </c>
      <c r="F383" s="55">
        <v>4012097.1820000005</v>
      </c>
      <c r="G383" s="55">
        <v>4082286.3197745639</v>
      </c>
      <c r="H383" s="56">
        <v>-1.7193585230552699E-2</v>
      </c>
      <c r="I383" s="58">
        <v>-70189.137774563394</v>
      </c>
      <c r="J383" s="58">
        <v>550.74004683647865</v>
      </c>
      <c r="K383" s="58">
        <v>560.37490044840081</v>
      </c>
      <c r="L383" s="58">
        <v>526.47</v>
      </c>
      <c r="M383" s="51" t="s">
        <v>6521</v>
      </c>
      <c r="N383" s="54" t="s">
        <v>6527</v>
      </c>
    </row>
    <row r="384" spans="1:14" ht="15.75" customHeight="1" x14ac:dyDescent="0.2">
      <c r="A384" s="50" t="s">
        <v>2516</v>
      </c>
      <c r="B384" s="50" t="s">
        <v>2517</v>
      </c>
      <c r="C384" s="50">
        <v>2188</v>
      </c>
      <c r="D384" s="50" t="s">
        <v>2518</v>
      </c>
      <c r="E384" s="55">
        <v>1253.68</v>
      </c>
      <c r="F384" s="55">
        <v>1265586.2430999998</v>
      </c>
      <c r="G384" s="55">
        <v>1501674.4456925504</v>
      </c>
      <c r="H384" s="56">
        <v>-0.15721663458398272</v>
      </c>
      <c r="I384" s="58">
        <v>-236088.20259255054</v>
      </c>
      <c r="J384" s="58">
        <v>1009.4970352083465</v>
      </c>
      <c r="K384" s="58">
        <v>1197.8131945094046</v>
      </c>
      <c r="L384" s="58">
        <v>977.06</v>
      </c>
      <c r="M384" s="51" t="s">
        <v>6525</v>
      </c>
      <c r="N384" s="54" t="s">
        <v>6522</v>
      </c>
    </row>
    <row r="385" spans="1:14" ht="15.75" customHeight="1" x14ac:dyDescent="0.2">
      <c r="A385" s="50" t="s">
        <v>2555</v>
      </c>
      <c r="B385" s="50" t="s">
        <v>2556</v>
      </c>
      <c r="C385" s="50">
        <v>2201</v>
      </c>
      <c r="D385" s="50" t="s">
        <v>2557</v>
      </c>
      <c r="E385" s="55">
        <v>6008.8</v>
      </c>
      <c r="F385" s="55">
        <v>1863809.584</v>
      </c>
      <c r="G385" s="55">
        <v>2328153.9673933946</v>
      </c>
      <c r="H385" s="56">
        <v>-0.19944745489202986</v>
      </c>
      <c r="I385" s="58">
        <v>-464344.38339339453</v>
      </c>
      <c r="J385" s="58">
        <v>310.18</v>
      </c>
      <c r="K385" s="58">
        <v>387.45739039298934</v>
      </c>
      <c r="L385" s="58">
        <v>310.18</v>
      </c>
      <c r="M385" s="51" t="s">
        <v>6524</v>
      </c>
      <c r="N385" s="54" t="s">
        <v>6528</v>
      </c>
    </row>
    <row r="386" spans="1:14" ht="15.75" customHeight="1" x14ac:dyDescent="0.2">
      <c r="A386" s="50" t="s">
        <v>2519</v>
      </c>
      <c r="B386" s="50" t="s">
        <v>2520</v>
      </c>
      <c r="C386" s="50">
        <v>2189</v>
      </c>
      <c r="D386" s="50" t="s">
        <v>2521</v>
      </c>
      <c r="E386" s="55">
        <v>5068.68</v>
      </c>
      <c r="F386" s="55">
        <v>4975399.5126999989</v>
      </c>
      <c r="G386" s="55">
        <v>6016163.5913757971</v>
      </c>
      <c r="H386" s="56">
        <v>-0.17299464399002362</v>
      </c>
      <c r="I386" s="58">
        <v>-1040764.0786757981</v>
      </c>
      <c r="J386" s="58">
        <v>981.59669040065626</v>
      </c>
      <c r="K386" s="58">
        <v>1186.9290606974196</v>
      </c>
      <c r="L386" s="58">
        <v>875.51</v>
      </c>
      <c r="M386" s="51" t="s">
        <v>6521</v>
      </c>
      <c r="N386" s="54" t="s">
        <v>6522</v>
      </c>
    </row>
    <row r="387" spans="1:14" ht="15.75" customHeight="1" x14ac:dyDescent="0.2">
      <c r="A387" s="50" t="s">
        <v>2522</v>
      </c>
      <c r="B387" s="50" t="s">
        <v>2523</v>
      </c>
      <c r="C387" s="50">
        <v>2190</v>
      </c>
      <c r="D387" s="50" t="s">
        <v>2524</v>
      </c>
      <c r="E387" s="55">
        <v>2035.28</v>
      </c>
      <c r="F387" s="55">
        <v>2191935.5775000001</v>
      </c>
      <c r="G387" s="55">
        <v>2572474.0434023254</v>
      </c>
      <c r="H387" s="56">
        <v>-0.14792703812825625</v>
      </c>
      <c r="I387" s="58">
        <v>-380538.46590232523</v>
      </c>
      <c r="J387" s="58">
        <v>1076.9700372921664</v>
      </c>
      <c r="K387" s="58">
        <v>1263.941100685078</v>
      </c>
      <c r="L387" s="58">
        <v>1096.99</v>
      </c>
      <c r="M387" s="51" t="s">
        <v>6521</v>
      </c>
      <c r="N387" s="54" t="s">
        <v>6522</v>
      </c>
    </row>
    <row r="388" spans="1:14" ht="15.75" customHeight="1" x14ac:dyDescent="0.2">
      <c r="A388" s="50" t="s">
        <v>2525</v>
      </c>
      <c r="B388" s="50" t="s">
        <v>2526</v>
      </c>
      <c r="C388" s="50">
        <v>2191</v>
      </c>
      <c r="D388" s="50" t="s">
        <v>2527</v>
      </c>
      <c r="E388" s="55">
        <v>895.26</v>
      </c>
      <c r="F388" s="55">
        <v>1681818.9600000002</v>
      </c>
      <c r="G388" s="55">
        <v>1827545.8590556711</v>
      </c>
      <c r="H388" s="56">
        <v>-7.9739120270815422E-2</v>
      </c>
      <c r="I388" s="58">
        <v>-145726.89905567095</v>
      </c>
      <c r="J388" s="58">
        <v>1878.5815964077476</v>
      </c>
      <c r="K388" s="58">
        <v>2041.3576604066652</v>
      </c>
      <c r="L388" s="58">
        <v>1978.61</v>
      </c>
      <c r="M388" s="51" t="s">
        <v>6524</v>
      </c>
      <c r="N388" s="54" t="s">
        <v>6527</v>
      </c>
    </row>
    <row r="389" spans="1:14" ht="15.75" customHeight="1" x14ac:dyDescent="0.2">
      <c r="A389" s="50" t="s">
        <v>2528</v>
      </c>
      <c r="B389" s="50" t="s">
        <v>2529</v>
      </c>
      <c r="C389" s="50">
        <v>2192</v>
      </c>
      <c r="D389" s="50" t="s">
        <v>2530</v>
      </c>
      <c r="E389" s="55">
        <v>400.1</v>
      </c>
      <c r="F389" s="55">
        <v>997367.21049999981</v>
      </c>
      <c r="G389" s="55">
        <v>1217399.1558096628</v>
      </c>
      <c r="H389" s="56">
        <v>-0.18073936084120656</v>
      </c>
      <c r="I389" s="58">
        <v>-220031.94530966296</v>
      </c>
      <c r="J389" s="58">
        <v>2492.7948275431136</v>
      </c>
      <c r="K389" s="58">
        <v>3042.7372052228511</v>
      </c>
      <c r="L389" s="58">
        <v>2454.14</v>
      </c>
      <c r="M389" s="51" t="s">
        <v>6523</v>
      </c>
      <c r="N389" s="54" t="s">
        <v>6530</v>
      </c>
    </row>
    <row r="390" spans="1:14" ht="15.75" customHeight="1" x14ac:dyDescent="0.2">
      <c r="A390" s="50" t="s">
        <v>2534</v>
      </c>
      <c r="B390" s="50" t="s">
        <v>2535</v>
      </c>
      <c r="C390" s="50">
        <v>2194</v>
      </c>
      <c r="D390" s="50" t="s">
        <v>2536</v>
      </c>
      <c r="E390" s="55">
        <v>5167.0600000000013</v>
      </c>
      <c r="F390" s="55">
        <v>3488538.9646000005</v>
      </c>
      <c r="G390" s="55">
        <v>4051939.738384767</v>
      </c>
      <c r="H390" s="56">
        <v>-0.13904470701959548</v>
      </c>
      <c r="I390" s="58">
        <v>-563400.77378476644</v>
      </c>
      <c r="J390" s="58">
        <v>675.14969142994266</v>
      </c>
      <c r="K390" s="58">
        <v>784.18670160299394</v>
      </c>
      <c r="L390" s="58">
        <v>672.79</v>
      </c>
      <c r="M390" s="51" t="s">
        <v>6521</v>
      </c>
      <c r="N390" s="54" t="s">
        <v>6527</v>
      </c>
    </row>
    <row r="391" spans="1:14" ht="15.75" customHeight="1" x14ac:dyDescent="0.2">
      <c r="A391" s="50" t="s">
        <v>2537</v>
      </c>
      <c r="B391" s="50" t="s">
        <v>2538</v>
      </c>
      <c r="C391" s="50">
        <v>2195</v>
      </c>
      <c r="D391" s="50" t="s">
        <v>2539</v>
      </c>
      <c r="E391" s="55">
        <v>633.62</v>
      </c>
      <c r="F391" s="55">
        <v>999032.81639999989</v>
      </c>
      <c r="G391" s="55">
        <v>1028494.7238274907</v>
      </c>
      <c r="H391" s="56">
        <v>-2.8645657332932006E-2</v>
      </c>
      <c r="I391" s="58">
        <v>-29461.907427490805</v>
      </c>
      <c r="J391" s="58">
        <v>1576.706569237082</v>
      </c>
      <c r="K391" s="58">
        <v>1623.2043240861883</v>
      </c>
      <c r="L391" s="58">
        <v>1566.54</v>
      </c>
      <c r="M391" s="51" t="s">
        <v>6524</v>
      </c>
      <c r="N391" s="54" t="s">
        <v>6528</v>
      </c>
    </row>
    <row r="392" spans="1:14" ht="15.75" customHeight="1" x14ac:dyDescent="0.2">
      <c r="A392" s="50" t="s">
        <v>2546</v>
      </c>
      <c r="B392" s="50" t="s">
        <v>2547</v>
      </c>
      <c r="C392" s="50">
        <v>2198</v>
      </c>
      <c r="D392" s="50" t="s">
        <v>2548</v>
      </c>
      <c r="E392" s="55">
        <v>799.91000000000008</v>
      </c>
      <c r="F392" s="55">
        <v>338817.87869999994</v>
      </c>
      <c r="G392" s="55">
        <v>400992.2733235631</v>
      </c>
      <c r="H392" s="56">
        <v>-0.15505135325486497</v>
      </c>
      <c r="I392" s="58">
        <v>-62174.394623563159</v>
      </c>
      <c r="J392" s="58">
        <v>423.56999999999988</v>
      </c>
      <c r="K392" s="58">
        <v>501.29673753742679</v>
      </c>
      <c r="L392" s="58">
        <v>423.57</v>
      </c>
      <c r="M392" s="51" t="s">
        <v>6524</v>
      </c>
      <c r="N392" s="54" t="s">
        <v>6522</v>
      </c>
    </row>
    <row r="393" spans="1:14" ht="15.75" customHeight="1" x14ac:dyDescent="0.2">
      <c r="A393" s="50" t="s">
        <v>2582</v>
      </c>
      <c r="B393" s="50" t="s">
        <v>2583</v>
      </c>
      <c r="C393" s="50">
        <v>2331</v>
      </c>
      <c r="D393" s="50" t="s">
        <v>2584</v>
      </c>
      <c r="E393" s="55">
        <v>365.06</v>
      </c>
      <c r="F393" s="55">
        <v>1478466.7359999998</v>
      </c>
      <c r="G393" s="55">
        <v>1248678.825601019</v>
      </c>
      <c r="H393" s="56">
        <v>0.18402483143604065</v>
      </c>
      <c r="I393" s="58">
        <v>229787.91039898084</v>
      </c>
      <c r="J393" s="58">
        <v>4049.9280556620824</v>
      </c>
      <c r="K393" s="58">
        <v>3420.4756083959319</v>
      </c>
      <c r="L393" s="58">
        <v>4048.1</v>
      </c>
      <c r="M393" s="51" t="s">
        <v>6524</v>
      </c>
      <c r="N393" s="54" t="s">
        <v>6527</v>
      </c>
    </row>
    <row r="394" spans="1:14" ht="15.75" customHeight="1" x14ac:dyDescent="0.2">
      <c r="A394" s="50" t="s">
        <v>2585</v>
      </c>
      <c r="B394" s="50" t="s">
        <v>2586</v>
      </c>
      <c r="C394" s="50">
        <v>2332</v>
      </c>
      <c r="D394" s="50" t="s">
        <v>2587</v>
      </c>
      <c r="E394" s="55">
        <v>680.8</v>
      </c>
      <c r="F394" s="55">
        <v>4137324.9282000009</v>
      </c>
      <c r="G394" s="55">
        <v>3737510.7218607939</v>
      </c>
      <c r="H394" s="56">
        <v>0.10697339381548354</v>
      </c>
      <c r="I394" s="58">
        <v>399814.20633920701</v>
      </c>
      <c r="J394" s="58">
        <v>6077.1517746768523</v>
      </c>
      <c r="K394" s="58">
        <v>5489.8806137790752</v>
      </c>
      <c r="L394" s="58">
        <v>6229.52</v>
      </c>
      <c r="M394" s="51" t="s">
        <v>6524</v>
      </c>
      <c r="N394" s="54" t="s">
        <v>6528</v>
      </c>
    </row>
    <row r="395" spans="1:14" ht="15.75" customHeight="1" x14ac:dyDescent="0.2">
      <c r="A395" s="50" t="s">
        <v>2588</v>
      </c>
      <c r="B395" s="50" t="s">
        <v>2589</v>
      </c>
      <c r="C395" s="50">
        <v>2333</v>
      </c>
      <c r="D395" s="50" t="s">
        <v>2590</v>
      </c>
      <c r="E395" s="55">
        <v>469.86999999999995</v>
      </c>
      <c r="F395" s="55">
        <v>3814223.8103999998</v>
      </c>
      <c r="G395" s="55">
        <v>3367411.92787559</v>
      </c>
      <c r="H395" s="56">
        <v>0.13268702852350223</v>
      </c>
      <c r="I395" s="58">
        <v>446811.8825244098</v>
      </c>
      <c r="J395" s="58">
        <v>8117.6151071572995</v>
      </c>
      <c r="K395" s="58">
        <v>7166.6885050664878</v>
      </c>
      <c r="L395" s="58">
        <v>8185.68</v>
      </c>
      <c r="M395" s="51" t="s">
        <v>6524</v>
      </c>
      <c r="N395" s="54" t="s">
        <v>6527</v>
      </c>
    </row>
    <row r="396" spans="1:14" ht="15.75" customHeight="1" x14ac:dyDescent="0.2">
      <c r="A396" s="50" t="s">
        <v>2591</v>
      </c>
      <c r="B396" s="50" t="s">
        <v>2592</v>
      </c>
      <c r="C396" s="50">
        <v>2334</v>
      </c>
      <c r="D396" s="50" t="s">
        <v>2593</v>
      </c>
      <c r="E396" s="55">
        <v>290.83</v>
      </c>
      <c r="F396" s="55">
        <v>4153868.9811</v>
      </c>
      <c r="G396" s="55">
        <v>4271294.967504452</v>
      </c>
      <c r="H396" s="56">
        <v>-2.7491893511877863E-2</v>
      </c>
      <c r="I396" s="58">
        <v>-117425.98640445201</v>
      </c>
      <c r="J396" s="58">
        <v>14282.807760891243</v>
      </c>
      <c r="K396" s="58">
        <v>14686.569361841804</v>
      </c>
      <c r="L396" s="58">
        <v>14437.17</v>
      </c>
      <c r="M396" s="51" t="s">
        <v>6525</v>
      </c>
      <c r="N396" s="54" t="s">
        <v>6530</v>
      </c>
    </row>
    <row r="397" spans="1:14" ht="15.75" customHeight="1" x14ac:dyDescent="0.2">
      <c r="A397" s="50" t="s">
        <v>2594</v>
      </c>
      <c r="B397" s="50" t="s">
        <v>2595</v>
      </c>
      <c r="C397" s="50">
        <v>2335</v>
      </c>
      <c r="D397" s="50" t="s">
        <v>2596</v>
      </c>
      <c r="E397" s="55">
        <v>1032.27</v>
      </c>
      <c r="F397" s="55">
        <v>2533031.4728999999</v>
      </c>
      <c r="G397" s="55">
        <v>2372542.7094086912</v>
      </c>
      <c r="H397" s="56">
        <v>6.7644204192769841E-2</v>
      </c>
      <c r="I397" s="58">
        <v>160488.76349130878</v>
      </c>
      <c r="J397" s="58">
        <v>2453.8458667790405</v>
      </c>
      <c r="K397" s="58">
        <v>2298.3741747882736</v>
      </c>
      <c r="L397" s="58">
        <v>2447.0300000000002</v>
      </c>
      <c r="M397" s="51" t="s">
        <v>6523</v>
      </c>
      <c r="N397" s="54" t="s">
        <v>6522</v>
      </c>
    </row>
    <row r="398" spans="1:14" ht="15.75" customHeight="1" x14ac:dyDescent="0.2">
      <c r="A398" s="50" t="s">
        <v>2597</v>
      </c>
      <c r="B398" s="50" t="s">
        <v>2598</v>
      </c>
      <c r="C398" s="50">
        <v>2336</v>
      </c>
      <c r="D398" s="50" t="s">
        <v>2599</v>
      </c>
      <c r="E398" s="55">
        <v>426.20000000000005</v>
      </c>
      <c r="F398" s="55">
        <v>1645101.0179999999</v>
      </c>
      <c r="G398" s="55">
        <v>1513391.8403361696</v>
      </c>
      <c r="H398" s="56">
        <v>8.7029131619061673E-2</v>
      </c>
      <c r="I398" s="58">
        <v>131709.17766383034</v>
      </c>
      <c r="J398" s="58">
        <v>3859.9273064289059</v>
      </c>
      <c r="K398" s="58">
        <v>3550.8959181984264</v>
      </c>
      <c r="L398" s="58">
        <v>3857.79</v>
      </c>
      <c r="M398" s="51" t="s">
        <v>6525</v>
      </c>
      <c r="N398" s="54" t="s">
        <v>6527</v>
      </c>
    </row>
    <row r="399" spans="1:14" ht="15.75" customHeight="1" x14ac:dyDescent="0.2">
      <c r="A399" s="50" t="s">
        <v>2618</v>
      </c>
      <c r="B399" s="50" t="s">
        <v>2619</v>
      </c>
      <c r="C399" s="50">
        <v>2343</v>
      </c>
      <c r="D399" s="50" t="s">
        <v>2620</v>
      </c>
      <c r="E399" s="55">
        <v>1606.39</v>
      </c>
      <c r="F399" s="55">
        <v>3842910.3544999994</v>
      </c>
      <c r="G399" s="55">
        <v>3729650.1147278845</v>
      </c>
      <c r="H399" s="56">
        <v>3.036752410765442E-2</v>
      </c>
      <c r="I399" s="58">
        <v>113260.2397721149</v>
      </c>
      <c r="J399" s="58">
        <v>2392.2648637628467</v>
      </c>
      <c r="K399" s="58">
        <v>2321.7587975073825</v>
      </c>
      <c r="L399" s="58">
        <v>2390.21</v>
      </c>
      <c r="M399" s="51" t="s">
        <v>6521</v>
      </c>
      <c r="N399" s="54" t="s">
        <v>6522</v>
      </c>
    </row>
    <row r="400" spans="1:14" ht="15.75" customHeight="1" x14ac:dyDescent="0.2">
      <c r="A400" s="50" t="s">
        <v>2621</v>
      </c>
      <c r="B400" s="50" t="s">
        <v>2622</v>
      </c>
      <c r="C400" s="50">
        <v>2344</v>
      </c>
      <c r="D400" s="50" t="s">
        <v>2623</v>
      </c>
      <c r="E400" s="55">
        <v>592.78000000000009</v>
      </c>
      <c r="F400" s="55">
        <v>1983850.3048</v>
      </c>
      <c r="G400" s="55">
        <v>1959015.6712515303</v>
      </c>
      <c r="H400" s="56">
        <v>1.2677097949198135E-2</v>
      </c>
      <c r="I400" s="58">
        <v>24834.633548469748</v>
      </c>
      <c r="J400" s="58">
        <v>3346.6889989540805</v>
      </c>
      <c r="K400" s="58">
        <v>3304.7938041963798</v>
      </c>
      <c r="L400" s="58">
        <v>3462.35</v>
      </c>
      <c r="M400" s="51" t="s">
        <v>6524</v>
      </c>
      <c r="N400" s="54" t="s">
        <v>6522</v>
      </c>
    </row>
    <row r="401" spans="1:14" ht="15.75" customHeight="1" x14ac:dyDescent="0.2">
      <c r="A401" s="50" t="s">
        <v>2624</v>
      </c>
      <c r="B401" s="50" t="s">
        <v>2625</v>
      </c>
      <c r="C401" s="50">
        <v>2345</v>
      </c>
      <c r="D401" s="50" t="s">
        <v>2626</v>
      </c>
      <c r="E401" s="55">
        <v>398.86</v>
      </c>
      <c r="F401" s="55">
        <v>2072595.1440000003</v>
      </c>
      <c r="G401" s="55">
        <v>1769386.3935944436</v>
      </c>
      <c r="H401" s="56">
        <v>0.17136378549266418</v>
      </c>
      <c r="I401" s="58">
        <v>303208.75040555676</v>
      </c>
      <c r="J401" s="58">
        <v>5196.297307325879</v>
      </c>
      <c r="K401" s="58">
        <v>4436.1088943349632</v>
      </c>
      <c r="L401" s="58">
        <v>5299.43</v>
      </c>
      <c r="M401" s="51" t="s">
        <v>6523</v>
      </c>
      <c r="N401" s="54" t="s">
        <v>6530</v>
      </c>
    </row>
    <row r="402" spans="1:14" ht="15.75" customHeight="1" x14ac:dyDescent="0.2">
      <c r="A402" s="50" t="s">
        <v>2630</v>
      </c>
      <c r="B402" s="50" t="s">
        <v>2631</v>
      </c>
      <c r="C402" s="50">
        <v>2347</v>
      </c>
      <c r="D402" s="50" t="s">
        <v>2632</v>
      </c>
      <c r="E402" s="55">
        <v>6915.3</v>
      </c>
      <c r="F402" s="55">
        <v>10983786.437137999</v>
      </c>
      <c r="G402" s="55">
        <v>10742446.460716864</v>
      </c>
      <c r="H402" s="56">
        <v>2.2466016219272689E-2</v>
      </c>
      <c r="I402" s="58">
        <v>241339.97642113455</v>
      </c>
      <c r="J402" s="58">
        <v>1588.3311551397624</v>
      </c>
      <c r="K402" s="58">
        <v>1553.4317326387668</v>
      </c>
      <c r="L402" s="58">
        <v>1586.9</v>
      </c>
      <c r="M402" s="51" t="s">
        <v>6521</v>
      </c>
      <c r="N402" s="54" t="s">
        <v>6522</v>
      </c>
    </row>
    <row r="403" spans="1:14" ht="15.75" customHeight="1" x14ac:dyDescent="0.2">
      <c r="A403" s="50" t="s">
        <v>2633</v>
      </c>
      <c r="B403" s="50" t="s">
        <v>2634</v>
      </c>
      <c r="C403" s="50">
        <v>2348</v>
      </c>
      <c r="D403" s="50" t="s">
        <v>2635</v>
      </c>
      <c r="E403" s="55">
        <v>2037.22</v>
      </c>
      <c r="F403" s="55">
        <v>4741667.4216154851</v>
      </c>
      <c r="G403" s="55">
        <v>5093152.476520407</v>
      </c>
      <c r="H403" s="56">
        <v>-6.901129634843628E-2</v>
      </c>
      <c r="I403" s="58">
        <v>-351485.05490492191</v>
      </c>
      <c r="J403" s="58">
        <v>2327.5185898506224</v>
      </c>
      <c r="K403" s="58">
        <v>2500.0503021374261</v>
      </c>
      <c r="L403" s="58">
        <v>2325.1799999999998</v>
      </c>
      <c r="M403" s="51" t="s">
        <v>6521</v>
      </c>
      <c r="N403" s="54" t="s">
        <v>6522</v>
      </c>
    </row>
    <row r="404" spans="1:14" ht="15.75" customHeight="1" x14ac:dyDescent="0.2">
      <c r="A404" s="50" t="s">
        <v>2636</v>
      </c>
      <c r="B404" s="50" t="s">
        <v>2637</v>
      </c>
      <c r="C404" s="50">
        <v>2349</v>
      </c>
      <c r="D404" s="50" t="s">
        <v>2638</v>
      </c>
      <c r="E404" s="55">
        <v>1075.5700000000002</v>
      </c>
      <c r="F404" s="55">
        <v>4111939.234961634</v>
      </c>
      <c r="G404" s="55">
        <v>3980680.6000240413</v>
      </c>
      <c r="H404" s="56">
        <v>3.2973917811140119E-2</v>
      </c>
      <c r="I404" s="58">
        <v>131258.63493759278</v>
      </c>
      <c r="J404" s="58">
        <v>3823.0326570670745</v>
      </c>
      <c r="K404" s="58">
        <v>3700.9963089562193</v>
      </c>
      <c r="L404" s="58">
        <v>3788.44</v>
      </c>
      <c r="M404" s="51" t="s">
        <v>6524</v>
      </c>
      <c r="N404" s="54" t="s">
        <v>6528</v>
      </c>
    </row>
    <row r="405" spans="1:14" ht="15.75" customHeight="1" x14ac:dyDescent="0.2">
      <c r="A405" s="50" t="s">
        <v>2642</v>
      </c>
      <c r="B405" s="50" t="s">
        <v>2643</v>
      </c>
      <c r="C405" s="50">
        <v>2351</v>
      </c>
      <c r="D405" s="50" t="s">
        <v>2644</v>
      </c>
      <c r="E405" s="55">
        <v>24270.74</v>
      </c>
      <c r="F405" s="55">
        <v>29113030.247903075</v>
      </c>
      <c r="G405" s="55">
        <v>31464871.44628394</v>
      </c>
      <c r="H405" s="56">
        <v>-7.4744980363128821E-2</v>
      </c>
      <c r="I405" s="58">
        <v>-2351841.1983808652</v>
      </c>
      <c r="J405" s="58">
        <v>1199.5114383781902</v>
      </c>
      <c r="K405" s="58">
        <v>1296.4117058764562</v>
      </c>
      <c r="L405" s="58">
        <v>1202.3800000000001</v>
      </c>
      <c r="M405" s="51" t="s">
        <v>6524</v>
      </c>
      <c r="N405" s="54" t="s">
        <v>6522</v>
      </c>
    </row>
    <row r="406" spans="1:14" ht="15.75" customHeight="1" x14ac:dyDescent="0.2">
      <c r="A406" s="50" t="s">
        <v>2645</v>
      </c>
      <c r="B406" s="50" t="s">
        <v>2646</v>
      </c>
      <c r="C406" s="50">
        <v>2352</v>
      </c>
      <c r="D406" s="50" t="s">
        <v>2647</v>
      </c>
      <c r="E406" s="55">
        <v>2464.21</v>
      </c>
      <c r="F406" s="55">
        <v>4813104.4020759705</v>
      </c>
      <c r="G406" s="55">
        <v>4850400.4505826859</v>
      </c>
      <c r="H406" s="56">
        <v>-7.6892720274744919E-3</v>
      </c>
      <c r="I406" s="58">
        <v>-37296.048506715335</v>
      </c>
      <c r="J406" s="58">
        <v>1953.2038268150727</v>
      </c>
      <c r="K406" s="58">
        <v>1968.3389202148703</v>
      </c>
      <c r="L406" s="58">
        <v>1956.15</v>
      </c>
      <c r="M406" s="51" t="s">
        <v>6521</v>
      </c>
      <c r="N406" s="54" t="s">
        <v>6522</v>
      </c>
    </row>
    <row r="407" spans="1:14" ht="15.75" customHeight="1" x14ac:dyDescent="0.2">
      <c r="A407" s="50" t="s">
        <v>2648</v>
      </c>
      <c r="B407" s="50" t="s">
        <v>2649</v>
      </c>
      <c r="C407" s="50">
        <v>2353</v>
      </c>
      <c r="D407" s="50" t="s">
        <v>2650</v>
      </c>
      <c r="E407" s="55">
        <v>557.78000000000009</v>
      </c>
      <c r="F407" s="55">
        <v>1632240.0267796097</v>
      </c>
      <c r="G407" s="55">
        <v>1815952.0237731356</v>
      </c>
      <c r="H407" s="56">
        <v>-0.10116566659719017</v>
      </c>
      <c r="I407" s="58">
        <v>-183711.99699352589</v>
      </c>
      <c r="J407" s="58">
        <v>2926.3150826125166</v>
      </c>
      <c r="K407" s="58">
        <v>3255.677908446225</v>
      </c>
      <c r="L407" s="58">
        <v>2902.84</v>
      </c>
      <c r="M407" s="51" t="s">
        <v>6524</v>
      </c>
      <c r="N407" s="54" t="s">
        <v>6522</v>
      </c>
    </row>
    <row r="408" spans="1:14" ht="15.75" customHeight="1" x14ac:dyDescent="0.2">
      <c r="A408" s="50" t="s">
        <v>2654</v>
      </c>
      <c r="B408" s="50" t="s">
        <v>2655</v>
      </c>
      <c r="C408" s="50">
        <v>2355</v>
      </c>
      <c r="D408" s="50" t="s">
        <v>2656</v>
      </c>
      <c r="E408" s="55">
        <v>14958.140000000001</v>
      </c>
      <c r="F408" s="55">
        <v>17905288.657917436</v>
      </c>
      <c r="G408" s="55">
        <v>13794225.647590775</v>
      </c>
      <c r="H408" s="56">
        <v>0.29802782086899371</v>
      </c>
      <c r="I408" s="58">
        <v>4111063.0103266612</v>
      </c>
      <c r="J408" s="58">
        <v>1197.0264122355743</v>
      </c>
      <c r="K408" s="58">
        <v>922.18856405881843</v>
      </c>
      <c r="L408" s="58">
        <v>1202.3800000000001</v>
      </c>
      <c r="M408" s="51" t="s">
        <v>6524</v>
      </c>
      <c r="N408" s="54" t="s">
        <v>6527</v>
      </c>
    </row>
    <row r="409" spans="1:14" ht="15.75" customHeight="1" x14ac:dyDescent="0.2">
      <c r="A409" s="50" t="s">
        <v>2657</v>
      </c>
      <c r="B409" s="50" t="s">
        <v>2658</v>
      </c>
      <c r="C409" s="50">
        <v>2511</v>
      </c>
      <c r="D409" s="50" t="s">
        <v>2659</v>
      </c>
      <c r="E409" s="55">
        <v>2632.9700000000003</v>
      </c>
      <c r="F409" s="55">
        <v>2273753.9029000001</v>
      </c>
      <c r="G409" s="55">
        <v>2408121.3222391247</v>
      </c>
      <c r="H409" s="56">
        <v>-5.5797612063077762E-2</v>
      </c>
      <c r="I409" s="58">
        <v>-134367.41933912458</v>
      </c>
      <c r="J409" s="58">
        <v>863.56999999999994</v>
      </c>
      <c r="K409" s="58">
        <v>914.60264349351667</v>
      </c>
      <c r="L409" s="58">
        <v>863.57</v>
      </c>
      <c r="M409" s="51" t="s">
        <v>6525</v>
      </c>
      <c r="N409" s="54" t="s">
        <v>6522</v>
      </c>
    </row>
    <row r="410" spans="1:14" ht="15.75" customHeight="1" x14ac:dyDescent="0.2">
      <c r="A410" s="50" t="s">
        <v>2660</v>
      </c>
      <c r="B410" s="50" t="s">
        <v>2661</v>
      </c>
      <c r="C410" s="50">
        <v>2512</v>
      </c>
      <c r="D410" s="50" t="s">
        <v>2662</v>
      </c>
      <c r="E410" s="55">
        <v>11937.35</v>
      </c>
      <c r="F410" s="55">
        <v>5363212.608</v>
      </c>
      <c r="G410" s="55">
        <v>6095124.9545075987</v>
      </c>
      <c r="H410" s="56">
        <v>-0.12008159832167498</v>
      </c>
      <c r="I410" s="58">
        <v>-731912.34650759865</v>
      </c>
      <c r="J410" s="58">
        <v>449.28</v>
      </c>
      <c r="K410" s="58">
        <v>510.5927994494254</v>
      </c>
      <c r="L410" s="58">
        <v>449.28</v>
      </c>
      <c r="M410" s="51" t="s">
        <v>6524</v>
      </c>
      <c r="N410" s="54" t="s">
        <v>6528</v>
      </c>
    </row>
    <row r="411" spans="1:14" ht="15.75" customHeight="1" x14ac:dyDescent="0.2">
      <c r="A411" s="50" t="s">
        <v>2816</v>
      </c>
      <c r="B411" s="50" t="s">
        <v>2817</v>
      </c>
      <c r="C411" s="50">
        <v>2570</v>
      </c>
      <c r="D411" s="50" t="s">
        <v>2818</v>
      </c>
      <c r="E411" s="55">
        <v>339.4</v>
      </c>
      <c r="F411" s="55">
        <v>453452.87400000001</v>
      </c>
      <c r="G411" s="55">
        <v>638606.41982680722</v>
      </c>
      <c r="H411" s="56">
        <v>-0.28993373708491943</v>
      </c>
      <c r="I411" s="58">
        <v>-185153.54582680721</v>
      </c>
      <c r="J411" s="58">
        <v>1336.04264584561</v>
      </c>
      <c r="K411" s="58">
        <v>1881.5746017289548</v>
      </c>
      <c r="L411" s="58">
        <v>1320.81</v>
      </c>
      <c r="M411" s="51" t="s">
        <v>6525</v>
      </c>
      <c r="N411" s="54" t="s">
        <v>6529</v>
      </c>
    </row>
    <row r="412" spans="1:14" ht="15.75" customHeight="1" x14ac:dyDescent="0.2">
      <c r="A412" s="50" t="s">
        <v>2666</v>
      </c>
      <c r="B412" s="50" t="s">
        <v>2667</v>
      </c>
      <c r="C412" s="50">
        <v>2514</v>
      </c>
      <c r="D412" s="50" t="s">
        <v>2668</v>
      </c>
      <c r="E412" s="55">
        <v>12077.999999999998</v>
      </c>
      <c r="F412" s="55">
        <v>11564781.7896</v>
      </c>
      <c r="G412" s="55">
        <v>13589492.715517364</v>
      </c>
      <c r="H412" s="56">
        <v>-0.14899091292829636</v>
      </c>
      <c r="I412" s="58">
        <v>-2024710.9259173647</v>
      </c>
      <c r="J412" s="58">
        <v>957.50801371087937</v>
      </c>
      <c r="K412" s="58">
        <v>1125.1442884183944</v>
      </c>
      <c r="L412" s="58">
        <v>944.97</v>
      </c>
      <c r="M412" s="51" t="s">
        <v>6524</v>
      </c>
      <c r="N412" s="54" t="s">
        <v>6526</v>
      </c>
    </row>
    <row r="413" spans="1:14" ht="15.75" customHeight="1" x14ac:dyDescent="0.2">
      <c r="A413" s="50" t="s">
        <v>2669</v>
      </c>
      <c r="B413" s="50" t="s">
        <v>2670</v>
      </c>
      <c r="C413" s="50">
        <v>2515</v>
      </c>
      <c r="D413" s="50" t="s">
        <v>2671</v>
      </c>
      <c r="E413" s="55">
        <v>3435.7500000000005</v>
      </c>
      <c r="F413" s="55">
        <v>5828567.7111999998</v>
      </c>
      <c r="G413" s="55">
        <v>7074206.8377031395</v>
      </c>
      <c r="H413" s="56">
        <v>-0.17608180748466429</v>
      </c>
      <c r="I413" s="58">
        <v>-1245639.1265031397</v>
      </c>
      <c r="J413" s="58">
        <v>1696.4469799024955</v>
      </c>
      <c r="K413" s="58">
        <v>2058.9992978834721</v>
      </c>
      <c r="L413" s="58">
        <v>1675.57</v>
      </c>
      <c r="M413" s="51" t="s">
        <v>6524</v>
      </c>
      <c r="N413" s="54" t="s">
        <v>6522</v>
      </c>
    </row>
    <row r="414" spans="1:14" ht="15.75" customHeight="1" x14ac:dyDescent="0.2">
      <c r="A414" s="50" t="s">
        <v>2672</v>
      </c>
      <c r="B414" s="50" t="s">
        <v>2673</v>
      </c>
      <c r="C414" s="50">
        <v>2516</v>
      </c>
      <c r="D414" s="50" t="s">
        <v>2674</v>
      </c>
      <c r="E414" s="55">
        <v>979.20999999999992</v>
      </c>
      <c r="F414" s="55">
        <v>2575166.1892000004</v>
      </c>
      <c r="G414" s="55">
        <v>2890122.5649154009</v>
      </c>
      <c r="H414" s="56">
        <v>-0.10897682317656998</v>
      </c>
      <c r="I414" s="58">
        <v>-314956.37571540056</v>
      </c>
      <c r="J414" s="58">
        <v>2629.8405747490328</v>
      </c>
      <c r="K414" s="58">
        <v>2951.4839155190421</v>
      </c>
      <c r="L414" s="58">
        <v>2525.46</v>
      </c>
      <c r="M414" s="51" t="s">
        <v>6525</v>
      </c>
      <c r="N414" s="54" t="s">
        <v>6526</v>
      </c>
    </row>
    <row r="415" spans="1:14" ht="15.75" customHeight="1" x14ac:dyDescent="0.2">
      <c r="A415" s="50" t="s">
        <v>2675</v>
      </c>
      <c r="B415" s="50" t="s">
        <v>2676</v>
      </c>
      <c r="C415" s="50">
        <v>2517</v>
      </c>
      <c r="D415" s="50" t="s">
        <v>2677</v>
      </c>
      <c r="E415" s="55">
        <v>482.51</v>
      </c>
      <c r="F415" s="55">
        <v>1996304.6816999998</v>
      </c>
      <c r="G415" s="55">
        <v>2170096.5983368238</v>
      </c>
      <c r="H415" s="56">
        <v>-8.0084875839176561E-2</v>
      </c>
      <c r="I415" s="58">
        <v>-173791.91663682391</v>
      </c>
      <c r="J415" s="58">
        <v>4137.3332815900185</v>
      </c>
      <c r="K415" s="58">
        <v>4497.5163174583404</v>
      </c>
      <c r="L415" s="58">
        <v>3925.04</v>
      </c>
      <c r="M415" s="51" t="s">
        <v>6523</v>
      </c>
      <c r="N415" s="54" t="s">
        <v>6530</v>
      </c>
    </row>
    <row r="416" spans="1:14" ht="15.75" customHeight="1" x14ac:dyDescent="0.2">
      <c r="A416" s="50" t="s">
        <v>2678</v>
      </c>
      <c r="B416" s="50" t="s">
        <v>2679</v>
      </c>
      <c r="C416" s="50">
        <v>2518</v>
      </c>
      <c r="D416" s="50" t="s">
        <v>2680</v>
      </c>
      <c r="E416" s="55">
        <v>3899.71</v>
      </c>
      <c r="F416" s="55">
        <v>1261556.1850000001</v>
      </c>
      <c r="G416" s="55">
        <v>1381359.7142463725</v>
      </c>
      <c r="H416" s="56">
        <v>-8.6728697826354062E-2</v>
      </c>
      <c r="I416" s="58">
        <v>-119803.5292463724</v>
      </c>
      <c r="J416" s="58">
        <v>323.5</v>
      </c>
      <c r="K416" s="58">
        <v>354.22113804523218</v>
      </c>
      <c r="L416" s="58">
        <v>323.5</v>
      </c>
      <c r="M416" s="51" t="s">
        <v>6524</v>
      </c>
      <c r="N416" s="54" t="s">
        <v>6526</v>
      </c>
    </row>
    <row r="417" spans="1:14" ht="15.75" customHeight="1" x14ac:dyDescent="0.2">
      <c r="A417" s="50" t="s">
        <v>2681</v>
      </c>
      <c r="B417" s="50" t="s">
        <v>2682</v>
      </c>
      <c r="C417" s="50">
        <v>2519</v>
      </c>
      <c r="D417" s="50" t="s">
        <v>2683</v>
      </c>
      <c r="E417" s="55">
        <v>944.5100000000001</v>
      </c>
      <c r="F417" s="55">
        <v>594178.95179999992</v>
      </c>
      <c r="G417" s="55">
        <v>652729.47830645356</v>
      </c>
      <c r="H417" s="56">
        <v>-8.970106062677996E-2</v>
      </c>
      <c r="I417" s="58">
        <v>-58550.526506453636</v>
      </c>
      <c r="J417" s="58">
        <v>629.08698880901193</v>
      </c>
      <c r="K417" s="58">
        <v>691.07736107235871</v>
      </c>
      <c r="L417" s="58">
        <v>618.74</v>
      </c>
      <c r="M417" s="51" t="s">
        <v>6524</v>
      </c>
      <c r="N417" s="54" t="s">
        <v>6522</v>
      </c>
    </row>
    <row r="418" spans="1:14" ht="15.75" customHeight="1" x14ac:dyDescent="0.2">
      <c r="A418" s="50" t="s">
        <v>2684</v>
      </c>
      <c r="B418" s="50" t="s">
        <v>2685</v>
      </c>
      <c r="C418" s="50">
        <v>2520</v>
      </c>
      <c r="D418" s="50" t="s">
        <v>2686</v>
      </c>
      <c r="E418" s="55">
        <v>660.67</v>
      </c>
      <c r="F418" s="55">
        <v>1176005.1969000001</v>
      </c>
      <c r="G418" s="55">
        <v>1310780.6729462473</v>
      </c>
      <c r="H418" s="56">
        <v>-0.10282076843817944</v>
      </c>
      <c r="I418" s="58">
        <v>-134775.47604624717</v>
      </c>
      <c r="J418" s="58">
        <v>1780.0190668563732</v>
      </c>
      <c r="K418" s="58">
        <v>1984.017244533954</v>
      </c>
      <c r="L418" s="58">
        <v>1773.75</v>
      </c>
      <c r="M418" s="51" t="s">
        <v>6524</v>
      </c>
      <c r="N418" s="54" t="s">
        <v>6527</v>
      </c>
    </row>
    <row r="419" spans="1:14" ht="15.75" customHeight="1" x14ac:dyDescent="0.2">
      <c r="A419" s="50" t="s">
        <v>2693</v>
      </c>
      <c r="B419" s="50" t="s">
        <v>2694</v>
      </c>
      <c r="C419" s="50">
        <v>2523</v>
      </c>
      <c r="D419" s="50" t="s">
        <v>2695</v>
      </c>
      <c r="E419" s="55">
        <v>624.39</v>
      </c>
      <c r="F419" s="55">
        <v>175572.22409999999</v>
      </c>
      <c r="G419" s="55">
        <v>193600.56217498393</v>
      </c>
      <c r="H419" s="56">
        <v>-9.3121310560499326E-2</v>
      </c>
      <c r="I419" s="58">
        <v>-18028.338074983942</v>
      </c>
      <c r="J419" s="58">
        <v>281.19</v>
      </c>
      <c r="K419" s="58">
        <v>310.06352147693582</v>
      </c>
      <c r="L419" s="58">
        <v>281.19</v>
      </c>
      <c r="M419" s="51" t="s">
        <v>6525</v>
      </c>
      <c r="N419" s="54" t="s">
        <v>6527</v>
      </c>
    </row>
    <row r="420" spans="1:14" ht="15.75" customHeight="1" x14ac:dyDescent="0.2">
      <c r="A420" s="50" t="s">
        <v>2696</v>
      </c>
      <c r="B420" s="50" t="s">
        <v>2697</v>
      </c>
      <c r="C420" s="50">
        <v>2524</v>
      </c>
      <c r="D420" s="50" t="s">
        <v>2698</v>
      </c>
      <c r="E420" s="55">
        <v>2976.93</v>
      </c>
      <c r="F420" s="55">
        <v>3967491.6666000001</v>
      </c>
      <c r="G420" s="55">
        <v>4060566.9202911314</v>
      </c>
      <c r="H420" s="56">
        <v>-2.2921738643444933E-2</v>
      </c>
      <c r="I420" s="58">
        <v>-93075.253691131249</v>
      </c>
      <c r="J420" s="58">
        <v>1332.7460392417693</v>
      </c>
      <c r="K420" s="58">
        <v>1364.0115556264782</v>
      </c>
      <c r="L420" s="58">
        <v>1321.62</v>
      </c>
      <c r="M420" s="51" t="s">
        <v>6525</v>
      </c>
      <c r="N420" s="54" t="s">
        <v>6522</v>
      </c>
    </row>
    <row r="421" spans="1:14" ht="15.75" customHeight="1" x14ac:dyDescent="0.2">
      <c r="A421" s="50" t="s">
        <v>2699</v>
      </c>
      <c r="B421" s="50" t="s">
        <v>2700</v>
      </c>
      <c r="C421" s="50">
        <v>2525</v>
      </c>
      <c r="D421" s="50" t="s">
        <v>2701</v>
      </c>
      <c r="E421" s="55">
        <v>1784.68</v>
      </c>
      <c r="F421" s="55">
        <v>3950180.2555999998</v>
      </c>
      <c r="G421" s="55">
        <v>4324280.6117761135</v>
      </c>
      <c r="H421" s="56">
        <v>-8.6511581870367893E-2</v>
      </c>
      <c r="I421" s="58">
        <v>-374100.35617611371</v>
      </c>
      <c r="J421" s="58">
        <v>2213.3829345316803</v>
      </c>
      <c r="K421" s="58">
        <v>2423.0005445100037</v>
      </c>
      <c r="L421" s="58">
        <v>2199.7199999999998</v>
      </c>
      <c r="M421" s="51" t="s">
        <v>6521</v>
      </c>
      <c r="N421" s="54" t="s">
        <v>6522</v>
      </c>
    </row>
    <row r="422" spans="1:14" ht="15.75" customHeight="1" x14ac:dyDescent="0.2">
      <c r="A422" s="50" t="s">
        <v>2702</v>
      </c>
      <c r="B422" s="50" t="s">
        <v>2703</v>
      </c>
      <c r="C422" s="50">
        <v>2526</v>
      </c>
      <c r="D422" s="50" t="s">
        <v>2704</v>
      </c>
      <c r="E422" s="55">
        <v>1503.77</v>
      </c>
      <c r="F422" s="55">
        <v>4896151.3013999993</v>
      </c>
      <c r="G422" s="55">
        <v>5735018.6669192743</v>
      </c>
      <c r="H422" s="56">
        <v>-0.1462710784810568</v>
      </c>
      <c r="I422" s="58">
        <v>-838867.36551927496</v>
      </c>
      <c r="J422" s="58">
        <v>3255.9176612114879</v>
      </c>
      <c r="K422" s="58">
        <v>3813.7605264896056</v>
      </c>
      <c r="L422" s="58">
        <v>3206.18</v>
      </c>
      <c r="M422" s="51" t="s">
        <v>6524</v>
      </c>
      <c r="N422" s="54" t="s">
        <v>6527</v>
      </c>
    </row>
    <row r="423" spans="1:14" ht="15.75" customHeight="1" x14ac:dyDescent="0.2">
      <c r="A423" s="50" t="s">
        <v>2708</v>
      </c>
      <c r="B423" s="50" t="s">
        <v>2709</v>
      </c>
      <c r="C423" s="50">
        <v>2528</v>
      </c>
      <c r="D423" s="50" t="s">
        <v>2710</v>
      </c>
      <c r="E423" s="55">
        <v>2943.1699999999996</v>
      </c>
      <c r="F423" s="55">
        <v>1068135.2564000001</v>
      </c>
      <c r="G423" s="55">
        <v>1396403.942877491</v>
      </c>
      <c r="H423" s="56">
        <v>-0.23508146632774907</v>
      </c>
      <c r="I423" s="58">
        <v>-328268.68647749093</v>
      </c>
      <c r="J423" s="58">
        <v>362.92000000000007</v>
      </c>
      <c r="K423" s="58">
        <v>474.45575446796863</v>
      </c>
      <c r="L423" s="58">
        <v>362.92</v>
      </c>
      <c r="M423" s="51" t="s">
        <v>6524</v>
      </c>
      <c r="N423" s="54" t="s">
        <v>6528</v>
      </c>
    </row>
    <row r="424" spans="1:14" ht="15.75" customHeight="1" x14ac:dyDescent="0.2">
      <c r="A424" s="50" t="s">
        <v>2711</v>
      </c>
      <c r="B424" s="50" t="s">
        <v>2712</v>
      </c>
      <c r="C424" s="50">
        <v>2529</v>
      </c>
      <c r="D424" s="50" t="s">
        <v>2713</v>
      </c>
      <c r="E424" s="55">
        <v>221.82</v>
      </c>
      <c r="F424" s="55">
        <v>241547.88800000001</v>
      </c>
      <c r="G424" s="55">
        <v>257526.46355232445</v>
      </c>
      <c r="H424" s="56">
        <v>-6.204634402195297E-2</v>
      </c>
      <c r="I424" s="58">
        <v>-15978.575552324444</v>
      </c>
      <c r="J424" s="58">
        <v>1088.9364710125328</v>
      </c>
      <c r="K424" s="58">
        <v>1160.9704424863603</v>
      </c>
      <c r="L424" s="58">
        <v>1082.4000000000001</v>
      </c>
      <c r="M424" s="51" t="s">
        <v>6525</v>
      </c>
      <c r="N424" s="54" t="s">
        <v>6529</v>
      </c>
    </row>
    <row r="425" spans="1:14" ht="15.75" customHeight="1" x14ac:dyDescent="0.2">
      <c r="A425" s="50" t="s">
        <v>2714</v>
      </c>
      <c r="B425" s="50" t="s">
        <v>2715</v>
      </c>
      <c r="C425" s="50">
        <v>2530</v>
      </c>
      <c r="D425" s="50" t="s">
        <v>2716</v>
      </c>
      <c r="E425" s="55">
        <v>632.41</v>
      </c>
      <c r="F425" s="55">
        <v>1284991.9172000003</v>
      </c>
      <c r="G425" s="55">
        <v>1512697.6609746811</v>
      </c>
      <c r="H425" s="56">
        <v>-0.150529580132994</v>
      </c>
      <c r="I425" s="58">
        <v>-227705.74377468089</v>
      </c>
      <c r="J425" s="58">
        <v>2031.8968978985158</v>
      </c>
      <c r="K425" s="58">
        <v>2391.9572128440113</v>
      </c>
      <c r="L425" s="58">
        <v>2028.04</v>
      </c>
      <c r="M425" s="51" t="s">
        <v>6524</v>
      </c>
      <c r="N425" s="54" t="s">
        <v>6527</v>
      </c>
    </row>
    <row r="426" spans="1:14" ht="15.75" customHeight="1" x14ac:dyDescent="0.2">
      <c r="A426" s="50" t="s">
        <v>2723</v>
      </c>
      <c r="B426" s="50" t="s">
        <v>2724</v>
      </c>
      <c r="C426" s="50">
        <v>2533</v>
      </c>
      <c r="D426" s="50" t="s">
        <v>2725</v>
      </c>
      <c r="E426" s="55">
        <v>310.39999999999998</v>
      </c>
      <c r="F426" s="55">
        <v>87154.112000000008</v>
      </c>
      <c r="G426" s="55">
        <v>114670.16115773043</v>
      </c>
      <c r="H426" s="56">
        <v>-0.23995823220202595</v>
      </c>
      <c r="I426" s="58">
        <v>-27516.04915773042</v>
      </c>
      <c r="J426" s="58">
        <v>280.78000000000003</v>
      </c>
      <c r="K426" s="58">
        <v>369.42706558547178</v>
      </c>
      <c r="L426" s="58">
        <v>280.77999999999997</v>
      </c>
      <c r="M426" s="51" t="s">
        <v>6525</v>
      </c>
      <c r="N426" s="54" t="s">
        <v>6529</v>
      </c>
    </row>
    <row r="427" spans="1:14" ht="15.75" customHeight="1" x14ac:dyDescent="0.2">
      <c r="A427" s="50" t="s">
        <v>2726</v>
      </c>
      <c r="B427" s="50" t="s">
        <v>2727</v>
      </c>
      <c r="C427" s="50">
        <v>2534</v>
      </c>
      <c r="D427" s="50" t="s">
        <v>2728</v>
      </c>
      <c r="E427" s="55">
        <v>392.19</v>
      </c>
      <c r="F427" s="55">
        <v>238624.08360000004</v>
      </c>
      <c r="G427" s="55">
        <v>203083.74539661393</v>
      </c>
      <c r="H427" s="56">
        <v>0.17500336195778421</v>
      </c>
      <c r="I427" s="58">
        <v>35540.338203386113</v>
      </c>
      <c r="J427" s="58">
        <v>608.44000000000005</v>
      </c>
      <c r="K427" s="58">
        <v>517.81979498868895</v>
      </c>
      <c r="L427" s="58">
        <v>608.44000000000005</v>
      </c>
      <c r="M427" s="51" t="s">
        <v>6523</v>
      </c>
      <c r="N427" s="54" t="s">
        <v>6530</v>
      </c>
    </row>
    <row r="428" spans="1:14" ht="15.75" customHeight="1" x14ac:dyDescent="0.2">
      <c r="A428" s="50" t="s">
        <v>2738</v>
      </c>
      <c r="B428" s="50" t="s">
        <v>2739</v>
      </c>
      <c r="C428" s="50">
        <v>2538</v>
      </c>
      <c r="D428" s="50" t="s">
        <v>2740</v>
      </c>
      <c r="E428" s="55">
        <v>551.44999999999993</v>
      </c>
      <c r="F428" s="55">
        <v>157405.88800000001</v>
      </c>
      <c r="G428" s="55">
        <v>165631.45948446947</v>
      </c>
      <c r="H428" s="56">
        <v>-4.9661890984186718E-2</v>
      </c>
      <c r="I428" s="58">
        <v>-8225.5714844694594</v>
      </c>
      <c r="J428" s="58">
        <v>285.44000000000005</v>
      </c>
      <c r="K428" s="58">
        <v>300.35625983220507</v>
      </c>
      <c r="L428" s="58">
        <v>285.44</v>
      </c>
      <c r="M428" s="51" t="s">
        <v>6525</v>
      </c>
      <c r="N428" s="54" t="s">
        <v>6526</v>
      </c>
    </row>
    <row r="429" spans="1:14" ht="15.75" customHeight="1" x14ac:dyDescent="0.2">
      <c r="A429" s="50" t="s">
        <v>2747</v>
      </c>
      <c r="B429" s="50" t="s">
        <v>2748</v>
      </c>
      <c r="C429" s="50">
        <v>2543</v>
      </c>
      <c r="D429" s="50" t="s">
        <v>2749</v>
      </c>
      <c r="E429" s="55">
        <v>251.98000000000002</v>
      </c>
      <c r="F429" s="55">
        <v>64176.786199999995</v>
      </c>
      <c r="G429" s="55">
        <v>78698.445756038258</v>
      </c>
      <c r="H429" s="56">
        <v>-0.18452282527986352</v>
      </c>
      <c r="I429" s="58">
        <v>-14521.659556038263</v>
      </c>
      <c r="J429" s="58">
        <v>254.68999999999997</v>
      </c>
      <c r="K429" s="58">
        <v>312.32020698483313</v>
      </c>
      <c r="L429" s="58">
        <v>254.69</v>
      </c>
      <c r="M429" s="51" t="s">
        <v>6525</v>
      </c>
      <c r="N429" s="54" t="s">
        <v>6530</v>
      </c>
    </row>
    <row r="430" spans="1:14" ht="15.75" customHeight="1" x14ac:dyDescent="0.2">
      <c r="A430" s="50" t="s">
        <v>2750</v>
      </c>
      <c r="B430" s="50" t="s">
        <v>2751</v>
      </c>
      <c r="C430" s="50">
        <v>2544</v>
      </c>
      <c r="D430" s="50" t="s">
        <v>2752</v>
      </c>
      <c r="E430" s="55">
        <v>1690.63</v>
      </c>
      <c r="F430" s="55">
        <v>2203297.327</v>
      </c>
      <c r="G430" s="55">
        <v>2489111.7910327385</v>
      </c>
      <c r="H430" s="56">
        <v>-0.11482588490497381</v>
      </c>
      <c r="I430" s="58">
        <v>-285814.46403273847</v>
      </c>
      <c r="J430" s="58">
        <v>1303.2404056475987</v>
      </c>
      <c r="K430" s="58">
        <v>1472.2983686748362</v>
      </c>
      <c r="L430" s="58">
        <v>1300.28</v>
      </c>
      <c r="M430" s="51" t="s">
        <v>6521</v>
      </c>
      <c r="N430" s="54" t="s">
        <v>6522</v>
      </c>
    </row>
    <row r="431" spans="1:14" ht="15.75" customHeight="1" x14ac:dyDescent="0.2">
      <c r="A431" s="50" t="s">
        <v>2753</v>
      </c>
      <c r="B431" s="50" t="s">
        <v>2754</v>
      </c>
      <c r="C431" s="50">
        <v>2545</v>
      </c>
      <c r="D431" s="50" t="s">
        <v>2755</v>
      </c>
      <c r="E431" s="55">
        <v>1509.3600000000001</v>
      </c>
      <c r="F431" s="55">
        <v>2966355.6281999997</v>
      </c>
      <c r="G431" s="55">
        <v>3152293.2782110632</v>
      </c>
      <c r="H431" s="56">
        <v>-5.8984882941026329E-2</v>
      </c>
      <c r="I431" s="58">
        <v>-185937.65001106355</v>
      </c>
      <c r="J431" s="58">
        <v>1965.306903720782</v>
      </c>
      <c r="K431" s="58">
        <v>2088.4966331498536</v>
      </c>
      <c r="L431" s="58">
        <v>1962.08</v>
      </c>
      <c r="M431" s="51" t="s">
        <v>6524</v>
      </c>
      <c r="N431" s="54" t="s">
        <v>6522</v>
      </c>
    </row>
    <row r="432" spans="1:14" ht="15.75" customHeight="1" x14ac:dyDescent="0.2">
      <c r="A432" s="50" t="s">
        <v>2756</v>
      </c>
      <c r="B432" s="50" t="s">
        <v>2757</v>
      </c>
      <c r="C432" s="50">
        <v>2546</v>
      </c>
      <c r="D432" s="50" t="s">
        <v>2758</v>
      </c>
      <c r="E432" s="55">
        <v>466.65999999999997</v>
      </c>
      <c r="F432" s="55">
        <v>1192980.6853</v>
      </c>
      <c r="G432" s="55">
        <v>1412578.2601689016</v>
      </c>
      <c r="H432" s="56">
        <v>-0.15545869638588694</v>
      </c>
      <c r="I432" s="58">
        <v>-219597.57486890163</v>
      </c>
      <c r="J432" s="58">
        <v>2556.4237031243306</v>
      </c>
      <c r="K432" s="58">
        <v>3026.996657457039</v>
      </c>
      <c r="L432" s="58">
        <v>2646.11</v>
      </c>
      <c r="M432" s="51" t="s">
        <v>6523</v>
      </c>
      <c r="N432" s="54" t="s">
        <v>6530</v>
      </c>
    </row>
    <row r="433" spans="1:14" ht="15.75" customHeight="1" x14ac:dyDescent="0.2">
      <c r="A433" s="50" t="s">
        <v>2762</v>
      </c>
      <c r="B433" s="50" t="s">
        <v>2763</v>
      </c>
      <c r="C433" s="50">
        <v>2548</v>
      </c>
      <c r="D433" s="50" t="s">
        <v>2764</v>
      </c>
      <c r="E433" s="55">
        <v>1211.8499999999999</v>
      </c>
      <c r="F433" s="55">
        <v>517702.32</v>
      </c>
      <c r="G433" s="55">
        <v>622436.00305581954</v>
      </c>
      <c r="H433" s="56">
        <v>-0.16826417903468727</v>
      </c>
      <c r="I433" s="58">
        <v>-104733.68305581954</v>
      </c>
      <c r="J433" s="58">
        <v>427.20000000000005</v>
      </c>
      <c r="K433" s="58">
        <v>513.62462603112567</v>
      </c>
      <c r="L433" s="58">
        <v>427.2</v>
      </c>
      <c r="M433" s="51" t="s">
        <v>6524</v>
      </c>
      <c r="N433" s="54" t="s">
        <v>6522</v>
      </c>
    </row>
    <row r="434" spans="1:14" ht="15.75" customHeight="1" x14ac:dyDescent="0.2">
      <c r="A434" s="50" t="s">
        <v>2765</v>
      </c>
      <c r="B434" s="50" t="s">
        <v>2766</v>
      </c>
      <c r="C434" s="50">
        <v>2549</v>
      </c>
      <c r="D434" s="50" t="s">
        <v>2767</v>
      </c>
      <c r="E434" s="55">
        <v>1082.9499999999998</v>
      </c>
      <c r="F434" s="55">
        <v>927586.83719999983</v>
      </c>
      <c r="G434" s="55">
        <v>1097196.7474282994</v>
      </c>
      <c r="H434" s="56">
        <v>-0.15458477308271767</v>
      </c>
      <c r="I434" s="58">
        <v>-169609.91022829956</v>
      </c>
      <c r="J434" s="58">
        <v>856.53708592271107</v>
      </c>
      <c r="K434" s="58">
        <v>1013.1554988026221</v>
      </c>
      <c r="L434" s="58">
        <v>848.76</v>
      </c>
      <c r="M434" s="51" t="s">
        <v>6525</v>
      </c>
      <c r="N434" s="54" t="s">
        <v>6522</v>
      </c>
    </row>
    <row r="435" spans="1:14" ht="15.75" customHeight="1" x14ac:dyDescent="0.2">
      <c r="A435" s="50" t="s">
        <v>2777</v>
      </c>
      <c r="B435" s="50" t="s">
        <v>2778</v>
      </c>
      <c r="C435" s="50">
        <v>2553</v>
      </c>
      <c r="D435" s="50" t="s">
        <v>2779</v>
      </c>
      <c r="E435" s="55">
        <v>788.41000000000008</v>
      </c>
      <c r="F435" s="55">
        <v>295448.76340000005</v>
      </c>
      <c r="G435" s="55">
        <v>383488.47893910983</v>
      </c>
      <c r="H435" s="56">
        <v>-0.22957590742403688</v>
      </c>
      <c r="I435" s="58">
        <v>-88039.715539109777</v>
      </c>
      <c r="J435" s="58">
        <v>374.74</v>
      </c>
      <c r="K435" s="58">
        <v>486.4074262618559</v>
      </c>
      <c r="L435" s="58">
        <v>374.74</v>
      </c>
      <c r="M435" s="51" t="s">
        <v>6523</v>
      </c>
      <c r="N435" s="54" t="s">
        <v>6530</v>
      </c>
    </row>
    <row r="436" spans="1:14" ht="15.75" customHeight="1" x14ac:dyDescent="0.2">
      <c r="A436" s="50" t="s">
        <v>2792</v>
      </c>
      <c r="B436" s="50" t="s">
        <v>2793</v>
      </c>
      <c r="C436" s="50">
        <v>2559</v>
      </c>
      <c r="D436" s="50" t="s">
        <v>2794</v>
      </c>
      <c r="E436" s="55">
        <v>2658.6299999999997</v>
      </c>
      <c r="F436" s="55">
        <v>614701.84230000002</v>
      </c>
      <c r="G436" s="55">
        <v>802023.68200453196</v>
      </c>
      <c r="H436" s="56">
        <v>-0.23356148192077131</v>
      </c>
      <c r="I436" s="58">
        <v>-187321.83970453194</v>
      </c>
      <c r="J436" s="58">
        <v>231.21000000000004</v>
      </c>
      <c r="K436" s="58">
        <v>301.66803278550685</v>
      </c>
      <c r="L436" s="58">
        <v>231.21</v>
      </c>
      <c r="M436" s="51" t="s">
        <v>6525</v>
      </c>
      <c r="N436" s="54" t="s">
        <v>6526</v>
      </c>
    </row>
    <row r="437" spans="1:14" ht="15.75" customHeight="1" x14ac:dyDescent="0.2">
      <c r="A437" s="50" t="s">
        <v>2795</v>
      </c>
      <c r="B437" s="50" t="s">
        <v>2796</v>
      </c>
      <c r="C437" s="50">
        <v>2560</v>
      </c>
      <c r="D437" s="50" t="s">
        <v>2797</v>
      </c>
      <c r="E437" s="55">
        <v>2642.96</v>
      </c>
      <c r="F437" s="55">
        <v>2354522.0040000002</v>
      </c>
      <c r="G437" s="55">
        <v>2770299.5937721124</v>
      </c>
      <c r="H437" s="56">
        <v>-0.1500839803416274</v>
      </c>
      <c r="I437" s="58">
        <v>-415777.5897721122</v>
      </c>
      <c r="J437" s="58">
        <v>890.86554620576931</v>
      </c>
      <c r="K437" s="58">
        <v>1048.180673855114</v>
      </c>
      <c r="L437" s="58">
        <v>807.62</v>
      </c>
      <c r="M437" s="51" t="s">
        <v>6521</v>
      </c>
      <c r="N437" s="54" t="s">
        <v>6522</v>
      </c>
    </row>
    <row r="438" spans="1:14" ht="15.75" customHeight="1" x14ac:dyDescent="0.2">
      <c r="A438" s="50" t="s">
        <v>2858</v>
      </c>
      <c r="B438" s="50" t="s">
        <v>2859</v>
      </c>
      <c r="C438" s="50">
        <v>2759</v>
      </c>
      <c r="D438" s="50" t="s">
        <v>2860</v>
      </c>
      <c r="E438" s="55">
        <v>1009.4900000000001</v>
      </c>
      <c r="F438" s="55">
        <v>876095.51359999995</v>
      </c>
      <c r="G438" s="55">
        <v>1018900.6748417843</v>
      </c>
      <c r="H438" s="56">
        <v>-0.14015611606495326</v>
      </c>
      <c r="I438" s="58">
        <v>-142805.16124178434</v>
      </c>
      <c r="J438" s="58">
        <v>867.85952669169569</v>
      </c>
      <c r="K438" s="58">
        <v>1009.322207096439</v>
      </c>
      <c r="L438" s="58">
        <v>866.56</v>
      </c>
      <c r="M438" s="51" t="s">
        <v>6524</v>
      </c>
      <c r="N438" s="54" t="s">
        <v>6530</v>
      </c>
    </row>
    <row r="439" spans="1:14" ht="15.75" customHeight="1" x14ac:dyDescent="0.2">
      <c r="A439" s="50" t="s">
        <v>2867</v>
      </c>
      <c r="B439" s="50" t="s">
        <v>2868</v>
      </c>
      <c r="C439" s="50">
        <v>2764</v>
      </c>
      <c r="D439" s="50" t="s">
        <v>2869</v>
      </c>
      <c r="E439" s="55">
        <v>7429.2300000000005</v>
      </c>
      <c r="F439" s="55">
        <v>4031285.4696999993</v>
      </c>
      <c r="G439" s="55">
        <v>5994421.9814218925</v>
      </c>
      <c r="H439" s="56">
        <v>-0.32749387977791844</v>
      </c>
      <c r="I439" s="58">
        <v>-1963136.5117218932</v>
      </c>
      <c r="J439" s="58">
        <v>542.62493821028545</v>
      </c>
      <c r="K439" s="58">
        <v>806.86988845706651</v>
      </c>
      <c r="L439" s="58">
        <v>539.91</v>
      </c>
      <c r="M439" s="51" t="s">
        <v>6521</v>
      </c>
      <c r="N439" s="54" t="s">
        <v>6522</v>
      </c>
    </row>
    <row r="440" spans="1:14" ht="15.75" customHeight="1" x14ac:dyDescent="0.2">
      <c r="A440" s="50" t="s">
        <v>2876</v>
      </c>
      <c r="B440" s="50" t="s">
        <v>2877</v>
      </c>
      <c r="C440" s="50">
        <v>2768</v>
      </c>
      <c r="D440" s="50" t="s">
        <v>2878</v>
      </c>
      <c r="E440" s="55">
        <v>38392.22</v>
      </c>
      <c r="F440" s="55">
        <v>20728343.500199996</v>
      </c>
      <c r="G440" s="55">
        <v>20464128.881628647</v>
      </c>
      <c r="H440" s="56">
        <v>1.291110997686018E-2</v>
      </c>
      <c r="I440" s="58">
        <v>264214.61857134849</v>
      </c>
      <c r="J440" s="58">
        <v>539.90999999999985</v>
      </c>
      <c r="K440" s="58">
        <v>533.02801665620393</v>
      </c>
      <c r="L440" s="58">
        <v>539.91</v>
      </c>
      <c r="M440" s="51" t="s">
        <v>6524</v>
      </c>
      <c r="N440" s="54" t="s">
        <v>6522</v>
      </c>
    </row>
    <row r="441" spans="1:14" ht="15.75" customHeight="1" x14ac:dyDescent="0.2">
      <c r="A441" s="50" t="s">
        <v>2882</v>
      </c>
      <c r="B441" s="50" t="s">
        <v>2883</v>
      </c>
      <c r="C441" s="50">
        <v>2773</v>
      </c>
      <c r="D441" s="50" t="s">
        <v>2884</v>
      </c>
      <c r="E441" s="55">
        <v>1337.35</v>
      </c>
      <c r="F441" s="55">
        <v>855743.51800000004</v>
      </c>
      <c r="G441" s="55">
        <v>865827.67897254578</v>
      </c>
      <c r="H441" s="56">
        <v>-1.16468452296562E-2</v>
      </c>
      <c r="I441" s="58">
        <v>-10084.160972545738</v>
      </c>
      <c r="J441" s="58">
        <v>639.88000000000011</v>
      </c>
      <c r="K441" s="58">
        <v>647.42040525856794</v>
      </c>
      <c r="L441" s="58">
        <v>639.88</v>
      </c>
      <c r="M441" s="51" t="s">
        <v>6525</v>
      </c>
      <c r="N441" s="54" t="s">
        <v>6528</v>
      </c>
    </row>
    <row r="442" spans="1:14" ht="15.75" customHeight="1" x14ac:dyDescent="0.2">
      <c r="A442" s="50" t="s">
        <v>2885</v>
      </c>
      <c r="B442" s="50" t="s">
        <v>2886</v>
      </c>
      <c r="C442" s="50">
        <v>2774</v>
      </c>
      <c r="D442" s="50" t="s">
        <v>2887</v>
      </c>
      <c r="E442" s="55">
        <v>3299.76</v>
      </c>
      <c r="F442" s="55">
        <v>3234817.8738000006</v>
      </c>
      <c r="G442" s="55">
        <v>3789369.2855935502</v>
      </c>
      <c r="H442" s="56">
        <v>-0.14634398761341283</v>
      </c>
      <c r="I442" s="58">
        <v>-554551.41179354955</v>
      </c>
      <c r="J442" s="58">
        <v>980.31913648265345</v>
      </c>
      <c r="K442" s="58">
        <v>1148.3772412519547</v>
      </c>
      <c r="L442" s="58">
        <v>978.84</v>
      </c>
      <c r="M442" s="51" t="s">
        <v>6521</v>
      </c>
      <c r="N442" s="54" t="s">
        <v>6522</v>
      </c>
    </row>
    <row r="443" spans="1:14" ht="15.75" customHeight="1" x14ac:dyDescent="0.2">
      <c r="A443" s="50" t="s">
        <v>2897</v>
      </c>
      <c r="B443" s="50" t="s">
        <v>2898</v>
      </c>
      <c r="C443" s="50">
        <v>2778</v>
      </c>
      <c r="D443" s="50" t="s">
        <v>2899</v>
      </c>
      <c r="E443" s="55">
        <v>1265.29</v>
      </c>
      <c r="F443" s="55">
        <v>1238516.4636000001</v>
      </c>
      <c r="G443" s="55">
        <v>823701.13465979742</v>
      </c>
      <c r="H443" s="56">
        <v>0.50359931713767581</v>
      </c>
      <c r="I443" s="58">
        <v>414815.32894020271</v>
      </c>
      <c r="J443" s="58">
        <v>978.84000000000015</v>
      </c>
      <c r="K443" s="58">
        <v>650.99790139793834</v>
      </c>
      <c r="L443" s="58">
        <v>978.84</v>
      </c>
      <c r="M443" s="51" t="s">
        <v>6524</v>
      </c>
      <c r="N443" s="54" t="s">
        <v>6527</v>
      </c>
    </row>
    <row r="444" spans="1:14" ht="15.75" customHeight="1" x14ac:dyDescent="0.2">
      <c r="A444" s="50" t="s">
        <v>2900</v>
      </c>
      <c r="B444" s="50" t="s">
        <v>2901</v>
      </c>
      <c r="C444" s="50">
        <v>2779</v>
      </c>
      <c r="D444" s="50" t="s">
        <v>2902</v>
      </c>
      <c r="E444" s="55">
        <v>6088.68</v>
      </c>
      <c r="F444" s="55">
        <v>21455357.2454</v>
      </c>
      <c r="G444" s="55">
        <v>19632206.275768545</v>
      </c>
      <c r="H444" s="56">
        <v>9.2865312437233172E-2</v>
      </c>
      <c r="I444" s="58">
        <v>1823150.9696314558</v>
      </c>
      <c r="J444" s="58">
        <v>3523.8109484157485</v>
      </c>
      <c r="K444" s="58">
        <v>3224.3780713994729</v>
      </c>
      <c r="L444" s="58">
        <v>3522.86</v>
      </c>
      <c r="M444" s="51" t="s">
        <v>6521</v>
      </c>
      <c r="N444" s="54" t="s">
        <v>6522</v>
      </c>
    </row>
    <row r="445" spans="1:14" ht="15.75" customHeight="1" x14ac:dyDescent="0.2">
      <c r="A445" s="50" t="s">
        <v>2903</v>
      </c>
      <c r="B445" s="50" t="s">
        <v>2904</v>
      </c>
      <c r="C445" s="50">
        <v>2780</v>
      </c>
      <c r="D445" s="50" t="s">
        <v>2905</v>
      </c>
      <c r="E445" s="55">
        <v>5788.67</v>
      </c>
      <c r="F445" s="55">
        <v>23938948.302399997</v>
      </c>
      <c r="G445" s="55">
        <v>23860995.72896054</v>
      </c>
      <c r="H445" s="56">
        <v>3.2669455342486664E-3</v>
      </c>
      <c r="I445" s="58">
        <v>77952.573439456522</v>
      </c>
      <c r="J445" s="58">
        <v>4135.4833325098853</v>
      </c>
      <c r="K445" s="58">
        <v>4122.0169277157866</v>
      </c>
      <c r="L445" s="58">
        <v>4167.22</v>
      </c>
      <c r="M445" s="51" t="s">
        <v>6521</v>
      </c>
      <c r="N445" s="54" t="s">
        <v>6522</v>
      </c>
    </row>
    <row r="446" spans="1:14" ht="15.75" customHeight="1" x14ac:dyDescent="0.2">
      <c r="A446" s="50" t="s">
        <v>2906</v>
      </c>
      <c r="B446" s="50" t="s">
        <v>2907</v>
      </c>
      <c r="C446" s="50">
        <v>2781</v>
      </c>
      <c r="D446" s="50" t="s">
        <v>2908</v>
      </c>
      <c r="E446" s="55">
        <v>1320.64</v>
      </c>
      <c r="F446" s="55">
        <v>6943495.5839999998</v>
      </c>
      <c r="G446" s="55">
        <v>7150913.4646587931</v>
      </c>
      <c r="H446" s="56">
        <v>-2.9005788097407836E-2</v>
      </c>
      <c r="I446" s="58">
        <v>-207417.88065879326</v>
      </c>
      <c r="J446" s="58">
        <v>5257.6747516355699</v>
      </c>
      <c r="K446" s="58">
        <v>5414.7333600820757</v>
      </c>
      <c r="L446" s="58">
        <v>5246.98</v>
      </c>
      <c r="M446" s="51" t="s">
        <v>6524</v>
      </c>
      <c r="N446" s="54" t="s">
        <v>6522</v>
      </c>
    </row>
    <row r="447" spans="1:14" ht="15.75" customHeight="1" x14ac:dyDescent="0.2">
      <c r="A447" s="50" t="s">
        <v>2912</v>
      </c>
      <c r="B447" s="50" t="s">
        <v>2913</v>
      </c>
      <c r="C447" s="50">
        <v>2783</v>
      </c>
      <c r="D447" s="50" t="s">
        <v>2914</v>
      </c>
      <c r="E447" s="55">
        <v>41617.64</v>
      </c>
      <c r="F447" s="55">
        <v>134467244.75169468</v>
      </c>
      <c r="G447" s="55">
        <v>130495375.6031764</v>
      </c>
      <c r="H447" s="56">
        <v>3.0436857476056067E-2</v>
      </c>
      <c r="I447" s="58">
        <v>3971869.1485182792</v>
      </c>
      <c r="J447" s="58">
        <v>3231.0156162553831</v>
      </c>
      <c r="K447" s="58">
        <v>3135.5784615171933</v>
      </c>
      <c r="L447" s="58">
        <v>3241.38</v>
      </c>
      <c r="M447" s="51" t="s">
        <v>6521</v>
      </c>
      <c r="N447" s="54" t="s">
        <v>6522</v>
      </c>
    </row>
    <row r="448" spans="1:14" ht="15.75" customHeight="1" x14ac:dyDescent="0.2">
      <c r="A448" s="50" t="s">
        <v>2915</v>
      </c>
      <c r="B448" s="50" t="s">
        <v>2916</v>
      </c>
      <c r="C448" s="50">
        <v>2784</v>
      </c>
      <c r="D448" s="50" t="s">
        <v>2917</v>
      </c>
      <c r="E448" s="55">
        <v>19987.29</v>
      </c>
      <c r="F448" s="55">
        <v>69901947.968328118</v>
      </c>
      <c r="G448" s="55">
        <v>68975524.02504091</v>
      </c>
      <c r="H448" s="56">
        <v>1.3431198332771954E-2</v>
      </c>
      <c r="I448" s="58">
        <v>926423.94328720868</v>
      </c>
      <c r="J448" s="58">
        <v>3497.319945241607</v>
      </c>
      <c r="K448" s="58">
        <v>3450.9692922372619</v>
      </c>
      <c r="L448" s="58">
        <v>3513.69</v>
      </c>
      <c r="M448" s="51" t="s">
        <v>6521</v>
      </c>
      <c r="N448" s="54" t="s">
        <v>6522</v>
      </c>
    </row>
    <row r="449" spans="1:14" ht="15.75" customHeight="1" x14ac:dyDescent="0.2">
      <c r="A449" s="50" t="s">
        <v>2918</v>
      </c>
      <c r="B449" s="50" t="s">
        <v>2919</v>
      </c>
      <c r="C449" s="50">
        <v>2785</v>
      </c>
      <c r="D449" s="50" t="s">
        <v>2920</v>
      </c>
      <c r="E449" s="55">
        <v>3104.92</v>
      </c>
      <c r="F449" s="55">
        <v>11854767.967228089</v>
      </c>
      <c r="G449" s="55">
        <v>11684880.771751497</v>
      </c>
      <c r="H449" s="56">
        <v>1.4539061099134054E-2</v>
      </c>
      <c r="I449" s="58">
        <v>169887.19547659159</v>
      </c>
      <c r="J449" s="58">
        <v>3818.0590698723599</v>
      </c>
      <c r="K449" s="58">
        <v>3763.3435875164246</v>
      </c>
      <c r="L449" s="58">
        <v>3831.77</v>
      </c>
      <c r="M449" s="51" t="s">
        <v>6521</v>
      </c>
      <c r="N449" s="54" t="s">
        <v>6527</v>
      </c>
    </row>
    <row r="450" spans="1:14" ht="15.75" customHeight="1" x14ac:dyDescent="0.2">
      <c r="A450" s="50" t="s">
        <v>2924</v>
      </c>
      <c r="B450" s="50" t="s">
        <v>2925</v>
      </c>
      <c r="C450" s="50">
        <v>2787</v>
      </c>
      <c r="D450" s="50" t="s">
        <v>2926</v>
      </c>
      <c r="E450" s="55">
        <v>5824.47</v>
      </c>
      <c r="F450" s="55">
        <v>14111873.596199999</v>
      </c>
      <c r="G450" s="55">
        <v>13702160.670747306</v>
      </c>
      <c r="H450" s="56">
        <v>2.9901337117392623E-2</v>
      </c>
      <c r="I450" s="58">
        <v>409712.92545269243</v>
      </c>
      <c r="J450" s="58">
        <v>2422.8596930192789</v>
      </c>
      <c r="K450" s="58">
        <v>2352.5163097667782</v>
      </c>
      <c r="L450" s="58">
        <v>2422.65</v>
      </c>
      <c r="M450" s="51" t="s">
        <v>6521</v>
      </c>
      <c r="N450" s="54" t="s">
        <v>6522</v>
      </c>
    </row>
    <row r="451" spans="1:14" ht="15.75" customHeight="1" x14ac:dyDescent="0.2">
      <c r="A451" s="50" t="s">
        <v>2927</v>
      </c>
      <c r="B451" s="50" t="s">
        <v>2928</v>
      </c>
      <c r="C451" s="50">
        <v>2788</v>
      </c>
      <c r="D451" s="50" t="s">
        <v>2929</v>
      </c>
      <c r="E451" s="55">
        <v>2586.4900000000002</v>
      </c>
      <c r="F451" s="55">
        <v>7365843.3962000003</v>
      </c>
      <c r="G451" s="55">
        <v>7291567.5660388088</v>
      </c>
      <c r="H451" s="56">
        <v>1.0186538009623325E-2</v>
      </c>
      <c r="I451" s="58">
        <v>74275.830161191523</v>
      </c>
      <c r="J451" s="58">
        <v>2847.8143724506954</v>
      </c>
      <c r="K451" s="58">
        <v>2819.0975283255716</v>
      </c>
      <c r="L451" s="58">
        <v>2888.36</v>
      </c>
      <c r="M451" s="51" t="s">
        <v>6521</v>
      </c>
      <c r="N451" s="54" t="s">
        <v>6522</v>
      </c>
    </row>
    <row r="452" spans="1:14" ht="15.75" customHeight="1" x14ac:dyDescent="0.2">
      <c r="A452" s="50" t="s">
        <v>2930</v>
      </c>
      <c r="B452" s="50" t="s">
        <v>2931</v>
      </c>
      <c r="C452" s="50">
        <v>2789</v>
      </c>
      <c r="D452" s="50" t="s">
        <v>2932</v>
      </c>
      <c r="E452" s="55">
        <v>759.37999999999988</v>
      </c>
      <c r="F452" s="55">
        <v>2777059.8941999995</v>
      </c>
      <c r="G452" s="55">
        <v>2769032.0163894328</v>
      </c>
      <c r="H452" s="56">
        <v>2.8991639544255765E-3</v>
      </c>
      <c r="I452" s="58">
        <v>8027.8778105666861</v>
      </c>
      <c r="J452" s="58">
        <v>3657.0095264557926</v>
      </c>
      <c r="K452" s="58">
        <v>3646.43790511922</v>
      </c>
      <c r="L452" s="58">
        <v>3705.33</v>
      </c>
      <c r="M452" s="51" t="s">
        <v>6524</v>
      </c>
      <c r="N452" s="54" t="s">
        <v>6527</v>
      </c>
    </row>
    <row r="453" spans="1:14" ht="15.75" customHeight="1" x14ac:dyDescent="0.2">
      <c r="A453" s="50" t="s">
        <v>2933</v>
      </c>
      <c r="B453" s="50" t="s">
        <v>2934</v>
      </c>
      <c r="C453" s="50">
        <v>2791</v>
      </c>
      <c r="D453" s="50" t="s">
        <v>2935</v>
      </c>
      <c r="E453" s="55">
        <v>32264.220000000005</v>
      </c>
      <c r="F453" s="55">
        <v>52573525.225845337</v>
      </c>
      <c r="G453" s="55">
        <v>50167272.935633212</v>
      </c>
      <c r="H453" s="56">
        <v>4.7964582274572676E-2</v>
      </c>
      <c r="I453" s="58">
        <v>2406252.2902121246</v>
      </c>
      <c r="J453" s="58">
        <v>1629.468346851259</v>
      </c>
      <c r="K453" s="58">
        <v>1554.8887571319933</v>
      </c>
      <c r="L453" s="58">
        <v>1638.64</v>
      </c>
      <c r="M453" s="51" t="s">
        <v>6524</v>
      </c>
      <c r="N453" s="54" t="s">
        <v>6522</v>
      </c>
    </row>
    <row r="454" spans="1:14" ht="15.75" customHeight="1" x14ac:dyDescent="0.2">
      <c r="A454" s="50" t="s">
        <v>2936</v>
      </c>
      <c r="B454" s="50" t="s">
        <v>2937</v>
      </c>
      <c r="C454" s="50">
        <v>2792</v>
      </c>
      <c r="D454" s="50" t="s">
        <v>2938</v>
      </c>
      <c r="E454" s="55">
        <v>7326.1500000000005</v>
      </c>
      <c r="F454" s="55">
        <v>16267536.429784695</v>
      </c>
      <c r="G454" s="55">
        <v>16150016.058671854</v>
      </c>
      <c r="H454" s="56">
        <v>7.2767959292361351E-3</v>
      </c>
      <c r="I454" s="58">
        <v>117520.37111284025</v>
      </c>
      <c r="J454" s="58">
        <v>2220.4754789056587</v>
      </c>
      <c r="K454" s="58">
        <v>2204.434260651482</v>
      </c>
      <c r="L454" s="58">
        <v>2232.86</v>
      </c>
      <c r="M454" s="51" t="s">
        <v>6523</v>
      </c>
      <c r="N454" s="54" t="s">
        <v>6522</v>
      </c>
    </row>
    <row r="455" spans="1:14" ht="15.75" customHeight="1" x14ac:dyDescent="0.2">
      <c r="A455" s="50" t="s">
        <v>2939</v>
      </c>
      <c r="B455" s="50" t="s">
        <v>2940</v>
      </c>
      <c r="C455" s="50">
        <v>2793</v>
      </c>
      <c r="D455" s="50" t="s">
        <v>2941</v>
      </c>
      <c r="E455" s="55">
        <v>2050.4299999999998</v>
      </c>
      <c r="F455" s="55">
        <v>6481027.5251245983</v>
      </c>
      <c r="G455" s="55">
        <v>6590200.9806522476</v>
      </c>
      <c r="H455" s="56">
        <v>-1.6566028236189578E-2</v>
      </c>
      <c r="I455" s="58">
        <v>-109173.45552764926</v>
      </c>
      <c r="J455" s="58">
        <v>3160.8138415476747</v>
      </c>
      <c r="K455" s="58">
        <v>3214.0580174169554</v>
      </c>
      <c r="L455" s="58">
        <v>3177.47</v>
      </c>
      <c r="M455" s="51" t="s">
        <v>6525</v>
      </c>
      <c r="N455" s="54" t="s">
        <v>6522</v>
      </c>
    </row>
    <row r="456" spans="1:14" ht="15.75" customHeight="1" x14ac:dyDescent="0.2">
      <c r="A456" s="50" t="s">
        <v>3233</v>
      </c>
      <c r="B456" s="50" t="s">
        <v>3234</v>
      </c>
      <c r="C456" s="50">
        <v>2927</v>
      </c>
      <c r="D456" s="50" t="s">
        <v>3235</v>
      </c>
      <c r="E456" s="55">
        <v>364.25</v>
      </c>
      <c r="F456" s="55">
        <v>475961.83250000008</v>
      </c>
      <c r="G456" s="55">
        <v>194613.54035664449</v>
      </c>
      <c r="H456" s="56">
        <v>1.44567686106405</v>
      </c>
      <c r="I456" s="58">
        <v>281348.29214335559</v>
      </c>
      <c r="J456" s="58">
        <v>1306.6900000000003</v>
      </c>
      <c r="K456" s="58">
        <v>534.28562898186544</v>
      </c>
      <c r="L456" s="58">
        <v>1306.69</v>
      </c>
      <c r="M456" s="51" t="s">
        <v>6525</v>
      </c>
      <c r="N456" s="54" t="s">
        <v>6529</v>
      </c>
    </row>
    <row r="457" spans="1:14" ht="15.75" customHeight="1" x14ac:dyDescent="0.2">
      <c r="A457" s="50" t="s">
        <v>2966</v>
      </c>
      <c r="B457" s="50" t="s">
        <v>2967</v>
      </c>
      <c r="C457" s="50">
        <v>2804</v>
      </c>
      <c r="D457" s="50" t="s">
        <v>2968</v>
      </c>
      <c r="E457" s="55">
        <v>1766.4099999999999</v>
      </c>
      <c r="F457" s="55">
        <v>2479817.5142999999</v>
      </c>
      <c r="G457" s="55">
        <v>2419529.8578673061</v>
      </c>
      <c r="H457" s="56">
        <v>2.4917095458302896E-2</v>
      </c>
      <c r="I457" s="58">
        <v>60287.656432693824</v>
      </c>
      <c r="J457" s="58">
        <v>1403.8742502023879</v>
      </c>
      <c r="K457" s="58">
        <v>1369.7442031393086</v>
      </c>
      <c r="L457" s="58">
        <v>1399.92</v>
      </c>
      <c r="M457" s="51" t="s">
        <v>6524</v>
      </c>
      <c r="N457" s="54" t="s">
        <v>6522</v>
      </c>
    </row>
    <row r="458" spans="1:14" ht="15.75" customHeight="1" x14ac:dyDescent="0.2">
      <c r="A458" s="50" t="s">
        <v>2975</v>
      </c>
      <c r="B458" s="50" t="s">
        <v>2976</v>
      </c>
      <c r="C458" s="50">
        <v>2808</v>
      </c>
      <c r="D458" s="50" t="s">
        <v>2977</v>
      </c>
      <c r="E458" s="55">
        <v>13791.03</v>
      </c>
      <c r="F458" s="55">
        <v>24178693.363700002</v>
      </c>
      <c r="G458" s="55">
        <v>25600765.358398747</v>
      </c>
      <c r="H458" s="56">
        <v>-5.5548026583986942E-2</v>
      </c>
      <c r="I458" s="58">
        <v>-1422071.9946987443</v>
      </c>
      <c r="J458" s="58">
        <v>1753.2188214875903</v>
      </c>
      <c r="K458" s="58">
        <v>1856.3345419739312</v>
      </c>
      <c r="L458" s="58">
        <v>1752.51</v>
      </c>
      <c r="M458" s="51" t="s">
        <v>6521</v>
      </c>
      <c r="N458" s="54" t="s">
        <v>6522</v>
      </c>
    </row>
    <row r="459" spans="1:14" ht="15.75" customHeight="1" x14ac:dyDescent="0.2">
      <c r="A459" s="50" t="s">
        <v>2978</v>
      </c>
      <c r="B459" s="50" t="s">
        <v>2979</v>
      </c>
      <c r="C459" s="50">
        <v>2809</v>
      </c>
      <c r="D459" s="50" t="s">
        <v>2980</v>
      </c>
      <c r="E459" s="55">
        <v>1634.75</v>
      </c>
      <c r="F459" s="55">
        <v>4240419.2428000011</v>
      </c>
      <c r="G459" s="55">
        <v>4318043.512427018</v>
      </c>
      <c r="H459" s="56">
        <v>-1.7976722421536473E-2</v>
      </c>
      <c r="I459" s="58">
        <v>-77624.269627016969</v>
      </c>
      <c r="J459" s="58">
        <v>2593.9252135188872</v>
      </c>
      <c r="K459" s="58">
        <v>2641.4090915595766</v>
      </c>
      <c r="L459" s="58">
        <v>2592.5</v>
      </c>
      <c r="M459" s="51" t="s">
        <v>6521</v>
      </c>
      <c r="N459" s="54" t="s">
        <v>6522</v>
      </c>
    </row>
    <row r="460" spans="1:14" ht="15.75" customHeight="1" x14ac:dyDescent="0.2">
      <c r="A460" s="50" t="s">
        <v>2990</v>
      </c>
      <c r="B460" s="50" t="s">
        <v>2991</v>
      </c>
      <c r="C460" s="50">
        <v>2813</v>
      </c>
      <c r="D460" s="50" t="s">
        <v>2992</v>
      </c>
      <c r="E460" s="55">
        <v>5843.87</v>
      </c>
      <c r="F460" s="55">
        <v>7038338.8397000004</v>
      </c>
      <c r="G460" s="55">
        <v>7110565.2255490422</v>
      </c>
      <c r="H460" s="56">
        <v>-1.015761526095349E-2</v>
      </c>
      <c r="I460" s="58">
        <v>-72226.385849041864</v>
      </c>
      <c r="J460" s="58">
        <v>1204.3968876275483</v>
      </c>
      <c r="K460" s="58">
        <v>1216.7562292708501</v>
      </c>
      <c r="L460" s="58">
        <v>1201.55</v>
      </c>
      <c r="M460" s="51" t="s">
        <v>6521</v>
      </c>
      <c r="N460" s="54" t="s">
        <v>6522</v>
      </c>
    </row>
    <row r="461" spans="1:14" ht="15.75" customHeight="1" x14ac:dyDescent="0.2">
      <c r="A461" s="50" t="s">
        <v>2999</v>
      </c>
      <c r="B461" s="50" t="s">
        <v>3000</v>
      </c>
      <c r="C461" s="50">
        <v>2817</v>
      </c>
      <c r="D461" s="50" t="s">
        <v>3001</v>
      </c>
      <c r="E461" s="55">
        <v>35443.630000000005</v>
      </c>
      <c r="F461" s="55">
        <v>54242040.454100005</v>
      </c>
      <c r="G461" s="55">
        <v>49548859.335338227</v>
      </c>
      <c r="H461" s="56">
        <v>9.4718247437324932E-2</v>
      </c>
      <c r="I461" s="58">
        <v>4693181.1187617779</v>
      </c>
      <c r="J461" s="58">
        <v>1530.3748643719618</v>
      </c>
      <c r="K461" s="58">
        <v>1397.9623231406665</v>
      </c>
      <c r="L461" s="58">
        <v>1530.31</v>
      </c>
      <c r="M461" s="51" t="s">
        <v>6521</v>
      </c>
      <c r="N461" s="54" t="s">
        <v>6522</v>
      </c>
    </row>
    <row r="462" spans="1:14" ht="15.75" customHeight="1" x14ac:dyDescent="0.2">
      <c r="A462" s="50" t="s">
        <v>3002</v>
      </c>
      <c r="B462" s="50" t="s">
        <v>3003</v>
      </c>
      <c r="C462" s="50">
        <v>2818</v>
      </c>
      <c r="D462" s="50" t="s">
        <v>3004</v>
      </c>
      <c r="E462" s="55">
        <v>440.95</v>
      </c>
      <c r="F462" s="55">
        <v>741135.53150000016</v>
      </c>
      <c r="G462" s="55">
        <v>732152.9103049438</v>
      </c>
      <c r="H462" s="56">
        <v>1.2268777558112953E-2</v>
      </c>
      <c r="I462" s="58">
        <v>8982.6211950563593</v>
      </c>
      <c r="J462" s="58">
        <v>1680.7700000000004</v>
      </c>
      <c r="K462" s="58">
        <v>1660.3989348110756</v>
      </c>
      <c r="L462" s="58">
        <v>1680.77</v>
      </c>
      <c r="M462" s="51" t="s">
        <v>6524</v>
      </c>
      <c r="N462" s="54" t="s">
        <v>6526</v>
      </c>
    </row>
    <row r="463" spans="1:14" ht="15.75" customHeight="1" x14ac:dyDescent="0.2">
      <c r="A463" s="50" t="s">
        <v>3005</v>
      </c>
      <c r="B463" s="50" t="s">
        <v>3006</v>
      </c>
      <c r="C463" s="50">
        <v>2821</v>
      </c>
      <c r="D463" s="50" t="s">
        <v>3007</v>
      </c>
      <c r="E463" s="55">
        <v>14601.96</v>
      </c>
      <c r="F463" s="55">
        <v>20260939.036400001</v>
      </c>
      <c r="G463" s="55">
        <v>21299182.544337399</v>
      </c>
      <c r="H463" s="56">
        <v>-4.8745697435858881E-2</v>
      </c>
      <c r="I463" s="58">
        <v>-1038243.5079373978</v>
      </c>
      <c r="J463" s="58">
        <v>1387.5492766998404</v>
      </c>
      <c r="K463" s="58">
        <v>1458.6523003992204</v>
      </c>
      <c r="L463" s="58">
        <v>1387.48</v>
      </c>
      <c r="M463" s="51" t="s">
        <v>6521</v>
      </c>
      <c r="N463" s="54" t="s">
        <v>6522</v>
      </c>
    </row>
    <row r="464" spans="1:14" ht="15.75" customHeight="1" x14ac:dyDescent="0.2">
      <c r="A464" s="50" t="s">
        <v>3008</v>
      </c>
      <c r="B464" s="50" t="s">
        <v>3009</v>
      </c>
      <c r="C464" s="50">
        <v>2822</v>
      </c>
      <c r="D464" s="50" t="s">
        <v>3010</v>
      </c>
      <c r="E464" s="55">
        <v>2164.6000000000004</v>
      </c>
      <c r="F464" s="55">
        <v>4483487.2368000001</v>
      </c>
      <c r="G464" s="55">
        <v>4701360.7275344776</v>
      </c>
      <c r="H464" s="56">
        <v>-4.6342644898200835E-2</v>
      </c>
      <c r="I464" s="58">
        <v>-217873.49073447753</v>
      </c>
      <c r="J464" s="58">
        <v>2071.2774816594288</v>
      </c>
      <c r="K464" s="58">
        <v>2171.9304848630127</v>
      </c>
      <c r="L464" s="58">
        <v>2070.6999999999998</v>
      </c>
      <c r="M464" s="51" t="s">
        <v>6521</v>
      </c>
      <c r="N464" s="54" t="s">
        <v>6522</v>
      </c>
    </row>
    <row r="465" spans="1:14" ht="15.75" customHeight="1" x14ac:dyDescent="0.2">
      <c r="A465" s="50" t="s">
        <v>3011</v>
      </c>
      <c r="B465" s="50" t="s">
        <v>3012</v>
      </c>
      <c r="C465" s="50">
        <v>2823</v>
      </c>
      <c r="D465" s="50" t="s">
        <v>3013</v>
      </c>
      <c r="E465" s="55">
        <v>814.5</v>
      </c>
      <c r="F465" s="55">
        <v>2475609.6160000004</v>
      </c>
      <c r="G465" s="55">
        <v>2748291.2184483358</v>
      </c>
      <c r="H465" s="56">
        <v>-9.9218598312259432E-2</v>
      </c>
      <c r="I465" s="58">
        <v>-272681.60244833538</v>
      </c>
      <c r="J465" s="58">
        <v>3039.422487415593</v>
      </c>
      <c r="K465" s="58">
        <v>3374.2065297094364</v>
      </c>
      <c r="L465" s="58">
        <v>3032.83</v>
      </c>
      <c r="M465" s="51" t="s">
        <v>6524</v>
      </c>
      <c r="N465" s="54" t="s">
        <v>6522</v>
      </c>
    </row>
    <row r="466" spans="1:14" ht="15.75" customHeight="1" x14ac:dyDescent="0.2">
      <c r="A466" s="50" t="s">
        <v>3017</v>
      </c>
      <c r="B466" s="50" t="s">
        <v>3018</v>
      </c>
      <c r="C466" s="50">
        <v>2825</v>
      </c>
      <c r="D466" s="50" t="s">
        <v>3019</v>
      </c>
      <c r="E466" s="55">
        <v>2933.79</v>
      </c>
      <c r="F466" s="55">
        <v>4070574.9491999997</v>
      </c>
      <c r="G466" s="55">
        <v>2750649.4131700126</v>
      </c>
      <c r="H466" s="56">
        <v>0.47985960323050625</v>
      </c>
      <c r="I466" s="58">
        <v>1319925.536029987</v>
      </c>
      <c r="J466" s="58">
        <v>1387.48</v>
      </c>
      <c r="K466" s="58">
        <v>937.57542740619226</v>
      </c>
      <c r="L466" s="58">
        <v>1387.48</v>
      </c>
      <c r="M466" s="51" t="s">
        <v>6524</v>
      </c>
      <c r="N466" s="54" t="s">
        <v>6522</v>
      </c>
    </row>
    <row r="467" spans="1:14" ht="15.75" customHeight="1" x14ac:dyDescent="0.2">
      <c r="A467" s="50" t="s">
        <v>3020</v>
      </c>
      <c r="B467" s="50" t="s">
        <v>3021</v>
      </c>
      <c r="C467" s="50">
        <v>2826</v>
      </c>
      <c r="D467" s="50" t="s">
        <v>3022</v>
      </c>
      <c r="E467" s="55">
        <v>615.82999999999993</v>
      </c>
      <c r="F467" s="55">
        <v>480976.27779999998</v>
      </c>
      <c r="G467" s="55">
        <v>704863.09414683667</v>
      </c>
      <c r="H467" s="56">
        <v>-0.31763163400947858</v>
      </c>
      <c r="I467" s="58">
        <v>-223886.81634683668</v>
      </c>
      <c r="J467" s="58">
        <v>781.02118734066221</v>
      </c>
      <c r="K467" s="58">
        <v>1144.5741424530092</v>
      </c>
      <c r="L467" s="58">
        <v>780.66</v>
      </c>
      <c r="M467" s="51" t="s">
        <v>6524</v>
      </c>
      <c r="N467" s="54" t="s">
        <v>6522</v>
      </c>
    </row>
    <row r="468" spans="1:14" ht="15.75" customHeight="1" x14ac:dyDescent="0.2">
      <c r="A468" s="50" t="s">
        <v>3026</v>
      </c>
      <c r="B468" s="50" t="s">
        <v>3027</v>
      </c>
      <c r="C468" s="50">
        <v>2830</v>
      </c>
      <c r="D468" s="50" t="s">
        <v>3028</v>
      </c>
      <c r="E468" s="55">
        <v>1144.97</v>
      </c>
      <c r="F468" s="55">
        <v>893832.28020000004</v>
      </c>
      <c r="G468" s="55">
        <v>664447.5112136422</v>
      </c>
      <c r="H468" s="56">
        <v>0.34522631978465323</v>
      </c>
      <c r="I468" s="58">
        <v>229384.76898635784</v>
      </c>
      <c r="J468" s="58">
        <v>780.66</v>
      </c>
      <c r="K468" s="58">
        <v>580.31870810033638</v>
      </c>
      <c r="L468" s="58">
        <v>780.66</v>
      </c>
      <c r="M468" s="51" t="s">
        <v>6525</v>
      </c>
      <c r="N468" s="54" t="s">
        <v>6527</v>
      </c>
    </row>
    <row r="469" spans="1:14" ht="15.75" customHeight="1" x14ac:dyDescent="0.2">
      <c r="A469" s="50" t="s">
        <v>3029</v>
      </c>
      <c r="B469" s="50" t="s">
        <v>3030</v>
      </c>
      <c r="C469" s="50">
        <v>2831</v>
      </c>
      <c r="D469" s="50" t="s">
        <v>3031</v>
      </c>
      <c r="E469" s="55">
        <v>41348.009999999995</v>
      </c>
      <c r="F469" s="55">
        <v>44563644.7377</v>
      </c>
      <c r="G469" s="55">
        <v>55374293.119366586</v>
      </c>
      <c r="H469" s="56">
        <v>-0.19522864803642381</v>
      </c>
      <c r="I469" s="58">
        <v>-10810648.381666586</v>
      </c>
      <c r="J469" s="58">
        <v>1077.7700000000002</v>
      </c>
      <c r="K469" s="58">
        <v>1339.2251070696411</v>
      </c>
      <c r="L469" s="58">
        <v>1077.77</v>
      </c>
      <c r="M469" s="51" t="s">
        <v>6521</v>
      </c>
      <c r="N469" s="54" t="s">
        <v>6522</v>
      </c>
    </row>
    <row r="470" spans="1:14" ht="15.75" customHeight="1" x14ac:dyDescent="0.2">
      <c r="A470" s="50" t="s">
        <v>3032</v>
      </c>
      <c r="B470" s="50" t="s">
        <v>3033</v>
      </c>
      <c r="C470" s="50">
        <v>2832</v>
      </c>
      <c r="D470" s="50" t="s">
        <v>3034</v>
      </c>
      <c r="E470" s="55">
        <v>753.21999999999991</v>
      </c>
      <c r="F470" s="55">
        <v>1318986.0366</v>
      </c>
      <c r="G470" s="55">
        <v>1302223.6200460158</v>
      </c>
      <c r="H470" s="56">
        <v>1.2872149065604965E-2</v>
      </c>
      <c r="I470" s="58">
        <v>16762.416553984163</v>
      </c>
      <c r="J470" s="58">
        <v>1751.1298645813974</v>
      </c>
      <c r="K470" s="58">
        <v>1728.8755211571865</v>
      </c>
      <c r="L470" s="58">
        <v>1750.69</v>
      </c>
      <c r="M470" s="51" t="s">
        <v>6524</v>
      </c>
      <c r="N470" s="54" t="s">
        <v>6522</v>
      </c>
    </row>
    <row r="471" spans="1:14" ht="15.75" customHeight="1" x14ac:dyDescent="0.2">
      <c r="A471" s="50" t="s">
        <v>3041</v>
      </c>
      <c r="B471" s="50" t="s">
        <v>3042</v>
      </c>
      <c r="C471" s="50">
        <v>2835</v>
      </c>
      <c r="D471" s="50" t="s">
        <v>3043</v>
      </c>
      <c r="E471" s="55">
        <v>35432.660000000003</v>
      </c>
      <c r="F471" s="55">
        <v>38188257.968199998</v>
      </c>
      <c r="G471" s="55">
        <v>25967983.034038622</v>
      </c>
      <c r="H471" s="56">
        <v>0.47059006924577629</v>
      </c>
      <c r="I471" s="58">
        <v>12220274.934161376</v>
      </c>
      <c r="J471" s="58">
        <v>1077.7699999999998</v>
      </c>
      <c r="K471" s="58">
        <v>732.88268603143592</v>
      </c>
      <c r="L471" s="58">
        <v>1077.77</v>
      </c>
      <c r="M471" s="51" t="s">
        <v>6523</v>
      </c>
      <c r="N471" s="54" t="s">
        <v>6522</v>
      </c>
    </row>
    <row r="472" spans="1:14" ht="15.75" customHeight="1" x14ac:dyDescent="0.2">
      <c r="A472" s="50" t="s">
        <v>3044</v>
      </c>
      <c r="B472" s="50" t="s">
        <v>3045</v>
      </c>
      <c r="C472" s="50">
        <v>2836</v>
      </c>
      <c r="D472" s="50" t="s">
        <v>3046</v>
      </c>
      <c r="E472" s="55">
        <v>2984.7600000000007</v>
      </c>
      <c r="F472" s="55">
        <v>2549183.3807000006</v>
      </c>
      <c r="G472" s="55">
        <v>2977829.8216669201</v>
      </c>
      <c r="H472" s="56">
        <v>-0.14394591586398087</v>
      </c>
      <c r="I472" s="58">
        <v>-428646.44096691953</v>
      </c>
      <c r="J472" s="58">
        <v>854.06645113845002</v>
      </c>
      <c r="K472" s="58">
        <v>997.67814553495737</v>
      </c>
      <c r="L472" s="58">
        <v>851.6</v>
      </c>
      <c r="M472" s="51" t="s">
        <v>6521</v>
      </c>
      <c r="N472" s="54" t="s">
        <v>6522</v>
      </c>
    </row>
    <row r="473" spans="1:14" ht="15.75" customHeight="1" x14ac:dyDescent="0.2">
      <c r="A473" s="50" t="s">
        <v>3050</v>
      </c>
      <c r="B473" s="50" t="s">
        <v>3051</v>
      </c>
      <c r="C473" s="50">
        <v>2840</v>
      </c>
      <c r="D473" s="50" t="s">
        <v>3052</v>
      </c>
      <c r="E473" s="55">
        <v>15807.090000000002</v>
      </c>
      <c r="F473" s="55">
        <v>13461317.844000002</v>
      </c>
      <c r="G473" s="55">
        <v>13276872.319047192</v>
      </c>
      <c r="H473" s="56">
        <v>1.3892242127553134E-2</v>
      </c>
      <c r="I473" s="58">
        <v>184445.52495281026</v>
      </c>
      <c r="J473" s="58">
        <v>851.6</v>
      </c>
      <c r="K473" s="58">
        <v>839.93146866673055</v>
      </c>
      <c r="L473" s="58">
        <v>851.6</v>
      </c>
      <c r="M473" s="51" t="s">
        <v>6524</v>
      </c>
      <c r="N473" s="54" t="s">
        <v>6522</v>
      </c>
    </row>
    <row r="474" spans="1:14" ht="15.75" customHeight="1" x14ac:dyDescent="0.2">
      <c r="A474" s="50" t="s">
        <v>3053</v>
      </c>
      <c r="B474" s="50" t="s">
        <v>3054</v>
      </c>
      <c r="C474" s="50">
        <v>2841</v>
      </c>
      <c r="D474" s="50" t="s">
        <v>3055</v>
      </c>
      <c r="E474" s="55">
        <v>14078.630000000001</v>
      </c>
      <c r="F474" s="55">
        <v>12896053.777799999</v>
      </c>
      <c r="G474" s="55">
        <v>15163674.121518385</v>
      </c>
      <c r="H474" s="56">
        <v>-0.1495429356728567</v>
      </c>
      <c r="I474" s="58">
        <v>-2267620.3437183853</v>
      </c>
      <c r="J474" s="58">
        <v>916.00203839436074</v>
      </c>
      <c r="K474" s="58">
        <v>1077.0702917484432</v>
      </c>
      <c r="L474" s="58">
        <v>913.11</v>
      </c>
      <c r="M474" s="51" t="s">
        <v>6521</v>
      </c>
      <c r="N474" s="54" t="s">
        <v>6522</v>
      </c>
    </row>
    <row r="475" spans="1:14" ht="15.75" customHeight="1" x14ac:dyDescent="0.2">
      <c r="A475" s="50" t="s">
        <v>3056</v>
      </c>
      <c r="B475" s="50" t="s">
        <v>3057</v>
      </c>
      <c r="C475" s="50">
        <v>2842</v>
      </c>
      <c r="D475" s="50" t="s">
        <v>3058</v>
      </c>
      <c r="E475" s="55">
        <v>1461.19</v>
      </c>
      <c r="F475" s="55">
        <v>2749230.3741000001</v>
      </c>
      <c r="G475" s="55">
        <v>2860526.1052573267</v>
      </c>
      <c r="H475" s="56">
        <v>-3.8907434178900746E-2</v>
      </c>
      <c r="I475" s="58">
        <v>-111295.73115732661</v>
      </c>
      <c r="J475" s="58">
        <v>1881.5009506635004</v>
      </c>
      <c r="K475" s="58">
        <v>1957.6688214792919</v>
      </c>
      <c r="L475" s="58">
        <v>1877.04</v>
      </c>
      <c r="M475" s="51" t="s">
        <v>6521</v>
      </c>
      <c r="N475" s="54" t="s">
        <v>6522</v>
      </c>
    </row>
    <row r="476" spans="1:14" ht="15.75" customHeight="1" x14ac:dyDescent="0.2">
      <c r="A476" s="50" t="s">
        <v>3065</v>
      </c>
      <c r="B476" s="50" t="s">
        <v>3066</v>
      </c>
      <c r="C476" s="50">
        <v>2845</v>
      </c>
      <c r="D476" s="50" t="s">
        <v>3067</v>
      </c>
      <c r="E476" s="55">
        <v>7053.56</v>
      </c>
      <c r="F476" s="55">
        <v>6440676.1716000009</v>
      </c>
      <c r="G476" s="55">
        <v>6487636.0137954019</v>
      </c>
      <c r="H476" s="56">
        <v>-7.2383595651088761E-3</v>
      </c>
      <c r="I476" s="58">
        <v>-46959.842195400968</v>
      </c>
      <c r="J476" s="58">
        <v>913.11000000000013</v>
      </c>
      <c r="K476" s="58">
        <v>919.76760866787856</v>
      </c>
      <c r="L476" s="58">
        <v>913.11</v>
      </c>
      <c r="M476" s="51" t="s">
        <v>6521</v>
      </c>
      <c r="N476" s="54" t="s">
        <v>6522</v>
      </c>
    </row>
    <row r="477" spans="1:14" ht="15.75" customHeight="1" x14ac:dyDescent="0.2">
      <c r="A477" s="50" t="s">
        <v>3068</v>
      </c>
      <c r="B477" s="50" t="s">
        <v>3069</v>
      </c>
      <c r="C477" s="50">
        <v>2846</v>
      </c>
      <c r="D477" s="50" t="s">
        <v>3070</v>
      </c>
      <c r="E477" s="55">
        <v>7680.36</v>
      </c>
      <c r="F477" s="55">
        <v>8213122.5756618222</v>
      </c>
      <c r="G477" s="55">
        <v>9150954.4958283585</v>
      </c>
      <c r="H477" s="56">
        <v>-0.10248460098824286</v>
      </c>
      <c r="I477" s="58">
        <v>-937831.92016653623</v>
      </c>
      <c r="J477" s="58">
        <v>1069.3668754670123</v>
      </c>
      <c r="K477" s="58">
        <v>1191.4746829352216</v>
      </c>
      <c r="L477" s="58">
        <v>1079.49</v>
      </c>
      <c r="M477" s="51" t="s">
        <v>6521</v>
      </c>
      <c r="N477" s="54" t="s">
        <v>6522</v>
      </c>
    </row>
    <row r="478" spans="1:14" ht="15.75" customHeight="1" x14ac:dyDescent="0.2">
      <c r="A478" s="50" t="s">
        <v>3074</v>
      </c>
      <c r="B478" s="50" t="s">
        <v>3075</v>
      </c>
      <c r="C478" s="50">
        <v>2850</v>
      </c>
      <c r="D478" s="50" t="s">
        <v>3076</v>
      </c>
      <c r="E478" s="55">
        <v>4942.3900000000003</v>
      </c>
      <c r="F478" s="55">
        <v>5277461.9993286375</v>
      </c>
      <c r="G478" s="55">
        <v>4022870.2397076739</v>
      </c>
      <c r="H478" s="56">
        <v>0.31186483402758958</v>
      </c>
      <c r="I478" s="58">
        <v>1254591.7596209636</v>
      </c>
      <c r="J478" s="58">
        <v>1067.795540078512</v>
      </c>
      <c r="K478" s="58">
        <v>813.95240758169098</v>
      </c>
      <c r="L478" s="58">
        <v>1079.49</v>
      </c>
      <c r="M478" s="51" t="s">
        <v>6524</v>
      </c>
      <c r="N478" s="54" t="s">
        <v>6522</v>
      </c>
    </row>
    <row r="479" spans="1:14" ht="15.75" customHeight="1" x14ac:dyDescent="0.2">
      <c r="A479" s="50" t="s">
        <v>3077</v>
      </c>
      <c r="B479" s="50" t="s">
        <v>3078</v>
      </c>
      <c r="C479" s="50">
        <v>2856</v>
      </c>
      <c r="D479" s="50" t="s">
        <v>3079</v>
      </c>
      <c r="E479" s="55">
        <v>9247.1200000000008</v>
      </c>
      <c r="F479" s="55">
        <v>7200366.1176000005</v>
      </c>
      <c r="G479" s="55">
        <v>8357579.5816864837</v>
      </c>
      <c r="H479" s="56">
        <v>-0.13846275141934905</v>
      </c>
      <c r="I479" s="58">
        <v>-1157213.4640864832</v>
      </c>
      <c r="J479" s="58">
        <v>778.66039562588139</v>
      </c>
      <c r="K479" s="58">
        <v>903.80351738557329</v>
      </c>
      <c r="L479" s="58">
        <v>776.85</v>
      </c>
      <c r="M479" s="51" t="s">
        <v>6521</v>
      </c>
      <c r="N479" s="54" t="s">
        <v>6522</v>
      </c>
    </row>
    <row r="480" spans="1:14" ht="15.75" customHeight="1" x14ac:dyDescent="0.2">
      <c r="A480" s="50" t="s">
        <v>3080</v>
      </c>
      <c r="B480" s="50" t="s">
        <v>3081</v>
      </c>
      <c r="C480" s="50">
        <v>2857</v>
      </c>
      <c r="D480" s="50" t="s">
        <v>3082</v>
      </c>
      <c r="E480" s="55">
        <v>712.15</v>
      </c>
      <c r="F480" s="55">
        <v>1115157.5892999999</v>
      </c>
      <c r="G480" s="55">
        <v>1099875.025856466</v>
      </c>
      <c r="H480" s="56">
        <v>1.3894818124116748E-2</v>
      </c>
      <c r="I480" s="58">
        <v>15282.563443533843</v>
      </c>
      <c r="J480" s="58">
        <v>1565.9026740153056</v>
      </c>
      <c r="K480" s="58">
        <v>1544.4429205314416</v>
      </c>
      <c r="L480" s="58">
        <v>1559.07</v>
      </c>
      <c r="M480" s="51" t="s">
        <v>6524</v>
      </c>
      <c r="N480" s="54" t="s">
        <v>6522</v>
      </c>
    </row>
    <row r="481" spans="1:14" ht="15.75" customHeight="1" x14ac:dyDescent="0.2">
      <c r="A481" s="50" t="s">
        <v>3086</v>
      </c>
      <c r="B481" s="50" t="s">
        <v>3087</v>
      </c>
      <c r="C481" s="50">
        <v>2860</v>
      </c>
      <c r="D481" s="50" t="s">
        <v>3088</v>
      </c>
      <c r="E481" s="55">
        <v>8697.35</v>
      </c>
      <c r="F481" s="55">
        <v>6756536.3475000001</v>
      </c>
      <c r="G481" s="55">
        <v>5369663.6004271489</v>
      </c>
      <c r="H481" s="56">
        <v>0.25827926109980659</v>
      </c>
      <c r="I481" s="58">
        <v>1386872.7470728513</v>
      </c>
      <c r="J481" s="58">
        <v>776.85</v>
      </c>
      <c r="K481" s="58">
        <v>617.39076850157221</v>
      </c>
      <c r="L481" s="58">
        <v>776.85</v>
      </c>
      <c r="M481" s="51" t="s">
        <v>6521</v>
      </c>
      <c r="N481" s="54" t="s">
        <v>6522</v>
      </c>
    </row>
    <row r="482" spans="1:14" ht="15.75" customHeight="1" x14ac:dyDescent="0.2">
      <c r="A482" s="50" t="s">
        <v>3089</v>
      </c>
      <c r="B482" s="50" t="s">
        <v>3090</v>
      </c>
      <c r="C482" s="50">
        <v>2861</v>
      </c>
      <c r="D482" s="50" t="s">
        <v>3091</v>
      </c>
      <c r="E482" s="55">
        <v>5617.119999999999</v>
      </c>
      <c r="F482" s="55">
        <v>4189792.8814000003</v>
      </c>
      <c r="G482" s="55">
        <v>4936523.5545601761</v>
      </c>
      <c r="H482" s="56">
        <v>-0.15126650666345431</v>
      </c>
      <c r="I482" s="58">
        <v>-746730.67316017579</v>
      </c>
      <c r="J482" s="58">
        <v>745.89698660523561</v>
      </c>
      <c r="K482" s="58">
        <v>878.83533813772488</v>
      </c>
      <c r="L482" s="58">
        <v>743.34</v>
      </c>
      <c r="M482" s="51" t="s">
        <v>6521</v>
      </c>
      <c r="N482" s="54" t="s">
        <v>6527</v>
      </c>
    </row>
    <row r="483" spans="1:14" ht="15.75" customHeight="1" x14ac:dyDescent="0.2">
      <c r="A483" s="50" t="s">
        <v>3098</v>
      </c>
      <c r="B483" s="50" t="s">
        <v>3099</v>
      </c>
      <c r="C483" s="50">
        <v>2865</v>
      </c>
      <c r="D483" s="50" t="s">
        <v>3100</v>
      </c>
      <c r="E483" s="55">
        <v>13688.26</v>
      </c>
      <c r="F483" s="55">
        <v>10175031.1884</v>
      </c>
      <c r="G483" s="55">
        <v>9475673.152650442</v>
      </c>
      <c r="H483" s="56">
        <v>7.3805630954455248E-2</v>
      </c>
      <c r="I483" s="58">
        <v>699358.03574955836</v>
      </c>
      <c r="J483" s="58">
        <v>743.34</v>
      </c>
      <c r="K483" s="58">
        <v>692.24818586514584</v>
      </c>
      <c r="L483" s="58">
        <v>743.34</v>
      </c>
      <c r="M483" s="51" t="s">
        <v>6524</v>
      </c>
      <c r="N483" s="54" t="s">
        <v>6522</v>
      </c>
    </row>
    <row r="484" spans="1:14" ht="15.75" customHeight="1" x14ac:dyDescent="0.2">
      <c r="A484" s="50" t="s">
        <v>3101</v>
      </c>
      <c r="B484" s="50" t="s">
        <v>3102</v>
      </c>
      <c r="C484" s="50">
        <v>2866</v>
      </c>
      <c r="D484" s="50" t="s">
        <v>3103</v>
      </c>
      <c r="E484" s="55">
        <v>6850.4599999999991</v>
      </c>
      <c r="F484" s="55">
        <v>3656053.3753000004</v>
      </c>
      <c r="G484" s="55">
        <v>4900687.3390914286</v>
      </c>
      <c r="H484" s="56">
        <v>-0.25397130599688067</v>
      </c>
      <c r="I484" s="58">
        <v>-1244633.9637914281</v>
      </c>
      <c r="J484" s="58">
        <v>533.69458040773918</v>
      </c>
      <c r="K484" s="58">
        <v>715.38076845809326</v>
      </c>
      <c r="L484" s="58">
        <v>527.33000000000004</v>
      </c>
      <c r="M484" s="51" t="s">
        <v>6521</v>
      </c>
      <c r="N484" s="54" t="s">
        <v>6522</v>
      </c>
    </row>
    <row r="485" spans="1:14" ht="15.75" customHeight="1" x14ac:dyDescent="0.2">
      <c r="A485" s="50" t="s">
        <v>3107</v>
      </c>
      <c r="B485" s="50" t="s">
        <v>3108</v>
      </c>
      <c r="C485" s="50">
        <v>2870</v>
      </c>
      <c r="D485" s="50" t="s">
        <v>3109</v>
      </c>
      <c r="E485" s="55">
        <v>83562.100000000006</v>
      </c>
      <c r="F485" s="55">
        <v>44064802.193000004</v>
      </c>
      <c r="G485" s="55">
        <v>47239005.226286262</v>
      </c>
      <c r="H485" s="56">
        <v>-6.7194535915416909E-2</v>
      </c>
      <c r="I485" s="58">
        <v>-3174203.0332862586</v>
      </c>
      <c r="J485" s="58">
        <v>527.33000000000004</v>
      </c>
      <c r="K485" s="58">
        <v>565.31615680178288</v>
      </c>
      <c r="L485" s="58">
        <v>527.33000000000004</v>
      </c>
      <c r="M485" s="51" t="s">
        <v>6521</v>
      </c>
      <c r="N485" s="54" t="s">
        <v>6522</v>
      </c>
    </row>
    <row r="486" spans="1:14" ht="15.75" customHeight="1" x14ac:dyDescent="0.2">
      <c r="A486" s="50" t="s">
        <v>3110</v>
      </c>
      <c r="B486" s="50" t="s">
        <v>3111</v>
      </c>
      <c r="C486" s="50">
        <v>2871</v>
      </c>
      <c r="D486" s="50" t="s">
        <v>3112</v>
      </c>
      <c r="E486" s="55">
        <v>4702.2899999999991</v>
      </c>
      <c r="F486" s="55">
        <v>2577626.5203</v>
      </c>
      <c r="G486" s="55">
        <v>3084628.2816713578</v>
      </c>
      <c r="H486" s="56">
        <v>-0.16436397357306431</v>
      </c>
      <c r="I486" s="58">
        <v>-507001.76137135783</v>
      </c>
      <c r="J486" s="58">
        <v>548.16409032620288</v>
      </c>
      <c r="K486" s="58">
        <v>655.98427184868615</v>
      </c>
      <c r="L486" s="58">
        <v>547.20000000000005</v>
      </c>
      <c r="M486" s="51" t="s">
        <v>6521</v>
      </c>
      <c r="N486" s="54" t="s">
        <v>6522</v>
      </c>
    </row>
    <row r="487" spans="1:14" ht="15.75" customHeight="1" x14ac:dyDescent="0.2">
      <c r="A487" s="50" t="s">
        <v>3113</v>
      </c>
      <c r="B487" s="50" t="s">
        <v>3114</v>
      </c>
      <c r="C487" s="50">
        <v>2875</v>
      </c>
      <c r="D487" s="50" t="s">
        <v>3115</v>
      </c>
      <c r="E487" s="55">
        <v>68510.37</v>
      </c>
      <c r="F487" s="55">
        <v>37488874.464000009</v>
      </c>
      <c r="G487" s="55">
        <v>36904542.1176093</v>
      </c>
      <c r="H487" s="56">
        <v>1.5833615941596824E-2</v>
      </c>
      <c r="I487" s="58">
        <v>584332.34639070928</v>
      </c>
      <c r="J487" s="58">
        <v>547.20000000000016</v>
      </c>
      <c r="K487" s="58">
        <v>538.67089197751091</v>
      </c>
      <c r="L487" s="58">
        <v>547.20000000000005</v>
      </c>
      <c r="M487" s="51" t="s">
        <v>6521</v>
      </c>
      <c r="N487" s="54" t="s">
        <v>6522</v>
      </c>
    </row>
    <row r="488" spans="1:14" ht="15.75" customHeight="1" x14ac:dyDescent="0.2">
      <c r="A488" s="50" t="s">
        <v>3116</v>
      </c>
      <c r="B488" s="50" t="s">
        <v>3117</v>
      </c>
      <c r="C488" s="50">
        <v>2876</v>
      </c>
      <c r="D488" s="50" t="s">
        <v>3118</v>
      </c>
      <c r="E488" s="55">
        <v>3806.5699999999997</v>
      </c>
      <c r="F488" s="55">
        <v>1800694.3993999998</v>
      </c>
      <c r="G488" s="55">
        <v>2710102.7581821638</v>
      </c>
      <c r="H488" s="56">
        <v>-0.33556231623931532</v>
      </c>
      <c r="I488" s="58">
        <v>-909408.35878216405</v>
      </c>
      <c r="J488" s="58">
        <v>473.04907026535699</v>
      </c>
      <c r="K488" s="58">
        <v>711.95400535972385</v>
      </c>
      <c r="L488" s="58">
        <v>469.46</v>
      </c>
      <c r="M488" s="51" t="s">
        <v>6521</v>
      </c>
      <c r="N488" s="54" t="s">
        <v>6522</v>
      </c>
    </row>
    <row r="489" spans="1:14" ht="15.75" customHeight="1" x14ac:dyDescent="0.2">
      <c r="A489" s="50" t="s">
        <v>3128</v>
      </c>
      <c r="B489" s="50" t="s">
        <v>3129</v>
      </c>
      <c r="C489" s="50">
        <v>2880</v>
      </c>
      <c r="D489" s="50" t="s">
        <v>3130</v>
      </c>
      <c r="E489" s="55">
        <v>26791.7</v>
      </c>
      <c r="F489" s="55">
        <v>12577631.482000003</v>
      </c>
      <c r="G489" s="55">
        <v>12599423.26494821</v>
      </c>
      <c r="H489" s="56">
        <v>-1.7295857508677903E-3</v>
      </c>
      <c r="I489" s="58">
        <v>-21791.78294820711</v>
      </c>
      <c r="J489" s="58">
        <v>469.46000000000009</v>
      </c>
      <c r="K489" s="58">
        <v>470.27337813383286</v>
      </c>
      <c r="L489" s="58">
        <v>469.46</v>
      </c>
      <c r="M489" s="51" t="s">
        <v>6521</v>
      </c>
      <c r="N489" s="54" t="s">
        <v>6527</v>
      </c>
    </row>
    <row r="490" spans="1:14" ht="15.75" customHeight="1" x14ac:dyDescent="0.2">
      <c r="A490" s="50" t="s">
        <v>3131</v>
      </c>
      <c r="B490" s="50" t="s">
        <v>3132</v>
      </c>
      <c r="C490" s="50">
        <v>2881</v>
      </c>
      <c r="D490" s="50" t="s">
        <v>3133</v>
      </c>
      <c r="E490" s="55">
        <v>3370.81</v>
      </c>
      <c r="F490" s="55">
        <v>11253551.920300001</v>
      </c>
      <c r="G490" s="55">
        <v>10615834.030986981</v>
      </c>
      <c r="H490" s="56">
        <v>6.0072330393595053E-2</v>
      </c>
      <c r="I490" s="58">
        <v>637717.88931301981</v>
      </c>
      <c r="J490" s="58">
        <v>3338.5304779266708</v>
      </c>
      <c r="K490" s="58">
        <v>3149.3421554424549</v>
      </c>
      <c r="L490" s="58">
        <v>3337.63</v>
      </c>
      <c r="M490" s="51" t="s">
        <v>6521</v>
      </c>
      <c r="N490" s="54" t="s">
        <v>6522</v>
      </c>
    </row>
    <row r="491" spans="1:14" ht="15.75" customHeight="1" x14ac:dyDescent="0.2">
      <c r="A491" s="50" t="s">
        <v>3134</v>
      </c>
      <c r="B491" s="50" t="s">
        <v>3135</v>
      </c>
      <c r="C491" s="50">
        <v>2882</v>
      </c>
      <c r="D491" s="50" t="s">
        <v>3136</v>
      </c>
      <c r="E491" s="55">
        <v>3269.0499999999997</v>
      </c>
      <c r="F491" s="55">
        <v>12579000.824999999</v>
      </c>
      <c r="G491" s="55">
        <v>12427658.915496267</v>
      </c>
      <c r="H491" s="56">
        <v>1.2177829350870084E-2</v>
      </c>
      <c r="I491" s="58">
        <v>151341.90950373188</v>
      </c>
      <c r="J491" s="58">
        <v>3847.9071366299077</v>
      </c>
      <c r="K491" s="58">
        <v>3801.6117573901497</v>
      </c>
      <c r="L491" s="58">
        <v>3861.18</v>
      </c>
      <c r="M491" s="51" t="s">
        <v>6521</v>
      </c>
      <c r="N491" s="54" t="s">
        <v>6522</v>
      </c>
    </row>
    <row r="492" spans="1:14" ht="15.75" customHeight="1" x14ac:dyDescent="0.2">
      <c r="A492" s="50" t="s">
        <v>3137</v>
      </c>
      <c r="B492" s="50" t="s">
        <v>3138</v>
      </c>
      <c r="C492" s="50">
        <v>2883</v>
      </c>
      <c r="D492" s="50" t="s">
        <v>3139</v>
      </c>
      <c r="E492" s="55">
        <v>1809.86</v>
      </c>
      <c r="F492" s="55">
        <v>8183976.1059000008</v>
      </c>
      <c r="G492" s="55">
        <v>8222916.8024635483</v>
      </c>
      <c r="H492" s="56">
        <v>-4.7356306161192574E-3</v>
      </c>
      <c r="I492" s="58">
        <v>-38940.696563547477</v>
      </c>
      <c r="J492" s="58">
        <v>4521.8835191119761</v>
      </c>
      <c r="K492" s="58">
        <v>4543.3993803186704</v>
      </c>
      <c r="L492" s="58">
        <v>4539.21</v>
      </c>
      <c r="M492" s="51" t="s">
        <v>6521</v>
      </c>
      <c r="N492" s="54" t="s">
        <v>6522</v>
      </c>
    </row>
    <row r="493" spans="1:14" ht="15.75" customHeight="1" x14ac:dyDescent="0.2">
      <c r="A493" s="50" t="s">
        <v>3140</v>
      </c>
      <c r="B493" s="50" t="s">
        <v>3141</v>
      </c>
      <c r="C493" s="50">
        <v>2884</v>
      </c>
      <c r="D493" s="50" t="s">
        <v>3142</v>
      </c>
      <c r="E493" s="55">
        <v>401.54</v>
      </c>
      <c r="F493" s="55">
        <v>2165108.3195000002</v>
      </c>
      <c r="G493" s="55">
        <v>2463989.0078745643</v>
      </c>
      <c r="H493" s="56">
        <v>-0.12129952179956294</v>
      </c>
      <c r="I493" s="58">
        <v>-298880.68837456405</v>
      </c>
      <c r="J493" s="58">
        <v>5392.011554266076</v>
      </c>
      <c r="K493" s="58">
        <v>6136.3475814976446</v>
      </c>
      <c r="L493" s="58">
        <v>5085.2</v>
      </c>
      <c r="M493" s="51" t="s">
        <v>6524</v>
      </c>
      <c r="N493" s="54" t="s">
        <v>6527</v>
      </c>
    </row>
    <row r="494" spans="1:14" ht="15.75" customHeight="1" x14ac:dyDescent="0.2">
      <c r="A494" s="50" t="s">
        <v>3143</v>
      </c>
      <c r="B494" s="50" t="s">
        <v>3144</v>
      </c>
      <c r="C494" s="50">
        <v>2885</v>
      </c>
      <c r="D494" s="50" t="s">
        <v>3145</v>
      </c>
      <c r="E494" s="55">
        <v>42901.969999999994</v>
      </c>
      <c r="F494" s="55">
        <v>121417951.37151913</v>
      </c>
      <c r="G494" s="55">
        <v>114349325.03032966</v>
      </c>
      <c r="H494" s="56">
        <v>6.181607402854894E-2</v>
      </c>
      <c r="I494" s="58">
        <v>7068626.3411894739</v>
      </c>
      <c r="J494" s="58">
        <v>2830.1253152598624</v>
      </c>
      <c r="K494" s="58">
        <v>2665.3630364836317</v>
      </c>
      <c r="L494" s="58">
        <v>2836.11</v>
      </c>
      <c r="M494" s="51" t="s">
        <v>6521</v>
      </c>
      <c r="N494" s="54" t="s">
        <v>6522</v>
      </c>
    </row>
    <row r="495" spans="1:14" ht="15.75" customHeight="1" x14ac:dyDescent="0.2">
      <c r="A495" s="50" t="s">
        <v>3146</v>
      </c>
      <c r="B495" s="50" t="s">
        <v>3147</v>
      </c>
      <c r="C495" s="50">
        <v>2886</v>
      </c>
      <c r="D495" s="50" t="s">
        <v>3148</v>
      </c>
      <c r="E495" s="55">
        <v>17190.8</v>
      </c>
      <c r="F495" s="55">
        <v>51664701.891001485</v>
      </c>
      <c r="G495" s="55">
        <v>51014442.951817632</v>
      </c>
      <c r="H495" s="56">
        <v>1.274656551279052E-2</v>
      </c>
      <c r="I495" s="58">
        <v>650258.93918385357</v>
      </c>
      <c r="J495" s="58">
        <v>3005.3692609419859</v>
      </c>
      <c r="K495" s="58">
        <v>2967.543276160367</v>
      </c>
      <c r="L495" s="58">
        <v>3017.43</v>
      </c>
      <c r="M495" s="51" t="s">
        <v>6521</v>
      </c>
      <c r="N495" s="54" t="s">
        <v>6522</v>
      </c>
    </row>
    <row r="496" spans="1:14" ht="15.75" customHeight="1" x14ac:dyDescent="0.2">
      <c r="A496" s="50" t="s">
        <v>3149</v>
      </c>
      <c r="B496" s="50" t="s">
        <v>3150</v>
      </c>
      <c r="C496" s="50">
        <v>2887</v>
      </c>
      <c r="D496" s="50" t="s">
        <v>3151</v>
      </c>
      <c r="E496" s="55">
        <v>5644.65</v>
      </c>
      <c r="F496" s="55">
        <v>20223816.657040112</v>
      </c>
      <c r="G496" s="55">
        <v>19978505.56261633</v>
      </c>
      <c r="H496" s="56">
        <v>1.2278750963375717E-2</v>
      </c>
      <c r="I496" s="58">
        <v>245311.09442378208</v>
      </c>
      <c r="J496" s="58">
        <v>3582.8291669173664</v>
      </c>
      <c r="K496" s="58">
        <v>3539.3701226145699</v>
      </c>
      <c r="L496" s="58">
        <v>3604.59</v>
      </c>
      <c r="M496" s="51" t="s">
        <v>6521</v>
      </c>
      <c r="N496" s="54" t="s">
        <v>6522</v>
      </c>
    </row>
    <row r="497" spans="1:14" ht="15.75" customHeight="1" x14ac:dyDescent="0.2">
      <c r="A497" s="50" t="s">
        <v>3155</v>
      </c>
      <c r="B497" s="50" t="s">
        <v>3156</v>
      </c>
      <c r="C497" s="50">
        <v>2889</v>
      </c>
      <c r="D497" s="50" t="s">
        <v>3157</v>
      </c>
      <c r="E497" s="55">
        <v>3618.4</v>
      </c>
      <c r="F497" s="55">
        <v>10823488.7203</v>
      </c>
      <c r="G497" s="55">
        <v>12516377.135557454</v>
      </c>
      <c r="H497" s="56">
        <v>-0.13525386754671775</v>
      </c>
      <c r="I497" s="58">
        <v>-1692888.4152574539</v>
      </c>
      <c r="J497" s="58">
        <v>2991.2361044384256</v>
      </c>
      <c r="K497" s="58">
        <v>3459.0916249053321</v>
      </c>
      <c r="L497" s="58">
        <v>2986.12</v>
      </c>
      <c r="M497" s="51" t="s">
        <v>6521</v>
      </c>
      <c r="N497" s="54" t="s">
        <v>6527</v>
      </c>
    </row>
    <row r="498" spans="1:14" ht="15.75" customHeight="1" x14ac:dyDescent="0.2">
      <c r="A498" s="50" t="s">
        <v>3158</v>
      </c>
      <c r="B498" s="50" t="s">
        <v>3159</v>
      </c>
      <c r="C498" s="50">
        <v>2890</v>
      </c>
      <c r="D498" s="50" t="s">
        <v>3160</v>
      </c>
      <c r="E498" s="55">
        <v>3852.86</v>
      </c>
      <c r="F498" s="55">
        <v>15998071.104299998</v>
      </c>
      <c r="G498" s="55">
        <v>16108681.736867834</v>
      </c>
      <c r="H498" s="56">
        <v>-6.8665229330766575E-3</v>
      </c>
      <c r="I498" s="58">
        <v>-110610.63256783597</v>
      </c>
      <c r="J498" s="58">
        <v>4152.2586090073337</v>
      </c>
      <c r="K498" s="58">
        <v>4180.9673169717644</v>
      </c>
      <c r="L498" s="58">
        <v>4201.7299999999996</v>
      </c>
      <c r="M498" s="51" t="s">
        <v>6521</v>
      </c>
      <c r="N498" s="54" t="s">
        <v>6522</v>
      </c>
    </row>
    <row r="499" spans="1:14" ht="15.75" customHeight="1" x14ac:dyDescent="0.2">
      <c r="A499" s="50" t="s">
        <v>3161</v>
      </c>
      <c r="B499" s="50" t="s">
        <v>3162</v>
      </c>
      <c r="C499" s="50">
        <v>2891</v>
      </c>
      <c r="D499" s="50" t="s">
        <v>3163</v>
      </c>
      <c r="E499" s="55">
        <v>1995.6899999999998</v>
      </c>
      <c r="F499" s="55">
        <v>10187206.8893</v>
      </c>
      <c r="G499" s="55">
        <v>10155843.808182353</v>
      </c>
      <c r="H499" s="56">
        <v>3.088180727275347E-3</v>
      </c>
      <c r="I499" s="58">
        <v>31363.081117646769</v>
      </c>
      <c r="J499" s="58">
        <v>5104.6038659811902</v>
      </c>
      <c r="K499" s="58">
        <v>5088.8884587197181</v>
      </c>
      <c r="L499" s="58">
        <v>5135.92</v>
      </c>
      <c r="M499" s="51" t="s">
        <v>6521</v>
      </c>
      <c r="N499" s="54" t="s">
        <v>6522</v>
      </c>
    </row>
    <row r="500" spans="1:14" ht="15.75" customHeight="1" x14ac:dyDescent="0.2">
      <c r="A500" s="50" t="s">
        <v>3164</v>
      </c>
      <c r="B500" s="50" t="s">
        <v>3165</v>
      </c>
      <c r="C500" s="50">
        <v>2892</v>
      </c>
      <c r="D500" s="50" t="s">
        <v>3166</v>
      </c>
      <c r="E500" s="55">
        <v>430.94</v>
      </c>
      <c r="F500" s="55">
        <v>2621586.0764000001</v>
      </c>
      <c r="G500" s="55">
        <v>2689378.4760511871</v>
      </c>
      <c r="H500" s="56">
        <v>-2.5207459736469096E-2</v>
      </c>
      <c r="I500" s="58">
        <v>-67792.399651187006</v>
      </c>
      <c r="J500" s="58">
        <v>6083.413181417367</v>
      </c>
      <c r="K500" s="58">
        <v>6240.726031584878</v>
      </c>
      <c r="L500" s="58">
        <v>5836.66</v>
      </c>
      <c r="M500" s="51" t="s">
        <v>6524</v>
      </c>
      <c r="N500" s="54" t="s">
        <v>6527</v>
      </c>
    </row>
    <row r="501" spans="1:14" ht="15.75" customHeight="1" x14ac:dyDescent="0.2">
      <c r="A501" s="50" t="s">
        <v>3167</v>
      </c>
      <c r="B501" s="50" t="s">
        <v>3168</v>
      </c>
      <c r="C501" s="50">
        <v>2893</v>
      </c>
      <c r="D501" s="50" t="s">
        <v>3169</v>
      </c>
      <c r="E501" s="55">
        <v>1648.18</v>
      </c>
      <c r="F501" s="55">
        <v>3408255.3750000005</v>
      </c>
      <c r="G501" s="55">
        <v>3314234.2689274908</v>
      </c>
      <c r="H501" s="56">
        <v>2.8368877527458425E-2</v>
      </c>
      <c r="I501" s="58">
        <v>94021.106072509661</v>
      </c>
      <c r="J501" s="58">
        <v>2067.8902638061377</v>
      </c>
      <c r="K501" s="58">
        <v>2010.8448524599805</v>
      </c>
      <c r="L501" s="58">
        <v>2062.86</v>
      </c>
      <c r="M501" s="51" t="s">
        <v>6524</v>
      </c>
      <c r="N501" s="54" t="s">
        <v>6522</v>
      </c>
    </row>
    <row r="502" spans="1:14" ht="15.75" customHeight="1" x14ac:dyDescent="0.2">
      <c r="A502" s="50" t="s">
        <v>3170</v>
      </c>
      <c r="B502" s="50" t="s">
        <v>3171</v>
      </c>
      <c r="C502" s="50">
        <v>2894</v>
      </c>
      <c r="D502" s="50" t="s">
        <v>3172</v>
      </c>
      <c r="E502" s="55">
        <v>530.44000000000005</v>
      </c>
      <c r="F502" s="55">
        <v>1862949.0722000001</v>
      </c>
      <c r="G502" s="55">
        <v>1887236.0615671447</v>
      </c>
      <c r="H502" s="56">
        <v>-1.2869078681644552E-2</v>
      </c>
      <c r="I502" s="58">
        <v>-24286.989367144648</v>
      </c>
      <c r="J502" s="58">
        <v>3512.0825582535249</v>
      </c>
      <c r="K502" s="58">
        <v>3557.8690550621077</v>
      </c>
      <c r="L502" s="58">
        <v>3673.25</v>
      </c>
      <c r="M502" s="51" t="s">
        <v>6524</v>
      </c>
      <c r="N502" s="54" t="s">
        <v>6522</v>
      </c>
    </row>
    <row r="503" spans="1:14" ht="15.75" customHeight="1" x14ac:dyDescent="0.2">
      <c r="A503" s="50" t="s">
        <v>3179</v>
      </c>
      <c r="B503" s="50" t="s">
        <v>3180</v>
      </c>
      <c r="C503" s="50">
        <v>2897</v>
      </c>
      <c r="D503" s="50" t="s">
        <v>3181</v>
      </c>
      <c r="E503" s="55">
        <v>2107.79</v>
      </c>
      <c r="F503" s="55">
        <v>8817411.8653999995</v>
      </c>
      <c r="G503" s="55">
        <v>7379534.7842524126</v>
      </c>
      <c r="H503" s="56">
        <v>0.19484657545296091</v>
      </c>
      <c r="I503" s="58">
        <v>1437877.0811475869</v>
      </c>
      <c r="J503" s="58">
        <v>4183.2496906238284</v>
      </c>
      <c r="K503" s="58">
        <v>3501.0768550246526</v>
      </c>
      <c r="L503" s="58">
        <v>4172.29</v>
      </c>
      <c r="M503" s="51" t="s">
        <v>6524</v>
      </c>
      <c r="N503" s="54" t="s">
        <v>6527</v>
      </c>
    </row>
    <row r="504" spans="1:14" ht="15.75" customHeight="1" x14ac:dyDescent="0.2">
      <c r="A504" s="50" t="s">
        <v>3182</v>
      </c>
      <c r="B504" s="50" t="s">
        <v>3183</v>
      </c>
      <c r="C504" s="50">
        <v>2898</v>
      </c>
      <c r="D504" s="50" t="s">
        <v>3184</v>
      </c>
      <c r="E504" s="55">
        <v>1645.5900000000001</v>
      </c>
      <c r="F504" s="55">
        <v>11407898.432700001</v>
      </c>
      <c r="G504" s="55">
        <v>7622960.8508411003</v>
      </c>
      <c r="H504" s="56">
        <v>0.49651804015775292</v>
      </c>
      <c r="I504" s="58">
        <v>3784937.5818589004</v>
      </c>
      <c r="J504" s="58">
        <v>6932.4062693015876</v>
      </c>
      <c r="K504" s="58">
        <v>4632.357300932249</v>
      </c>
      <c r="L504" s="58">
        <v>7221.19</v>
      </c>
      <c r="M504" s="51" t="s">
        <v>6524</v>
      </c>
      <c r="N504" s="54" t="s">
        <v>6527</v>
      </c>
    </row>
    <row r="505" spans="1:14" ht="15.75" customHeight="1" x14ac:dyDescent="0.2">
      <c r="A505" s="50" t="s">
        <v>3191</v>
      </c>
      <c r="B505" s="50" t="s">
        <v>3192</v>
      </c>
      <c r="C505" s="50">
        <v>2901</v>
      </c>
      <c r="D505" s="50" t="s">
        <v>3193</v>
      </c>
      <c r="E505" s="55">
        <v>12700.49</v>
      </c>
      <c r="F505" s="55">
        <v>35352126.557450674</v>
      </c>
      <c r="G505" s="55">
        <v>34770335.135820098</v>
      </c>
      <c r="H505" s="56">
        <v>1.6732407650313919E-2</v>
      </c>
      <c r="I505" s="58">
        <v>581791.42163057625</v>
      </c>
      <c r="J505" s="58">
        <v>2783.5246165660283</v>
      </c>
      <c r="K505" s="58">
        <v>2737.7160358238225</v>
      </c>
      <c r="L505" s="58">
        <v>2806.76</v>
      </c>
      <c r="M505" s="51" t="s">
        <v>6524</v>
      </c>
      <c r="N505" s="54" t="s">
        <v>6522</v>
      </c>
    </row>
    <row r="506" spans="1:14" ht="15.75" customHeight="1" x14ac:dyDescent="0.2">
      <c r="A506" s="50" t="s">
        <v>3194</v>
      </c>
      <c r="B506" s="50" t="s">
        <v>3195</v>
      </c>
      <c r="C506" s="50">
        <v>2902</v>
      </c>
      <c r="D506" s="50" t="s">
        <v>3196</v>
      </c>
      <c r="E506" s="55">
        <v>5893.69</v>
      </c>
      <c r="F506" s="55">
        <v>20854403.848510537</v>
      </c>
      <c r="G506" s="55">
        <v>20540577.970056988</v>
      </c>
      <c r="H506" s="56">
        <v>1.5278337294648114E-2</v>
      </c>
      <c r="I506" s="58">
        <v>313825.878453549</v>
      </c>
      <c r="J506" s="58">
        <v>3538.4290399580805</v>
      </c>
      <c r="K506" s="58">
        <v>3485.181265057543</v>
      </c>
      <c r="L506" s="58">
        <v>3603.47</v>
      </c>
      <c r="M506" s="51" t="s">
        <v>6524</v>
      </c>
      <c r="N506" s="54" t="s">
        <v>6522</v>
      </c>
    </row>
    <row r="507" spans="1:14" ht="15.75" customHeight="1" x14ac:dyDescent="0.2">
      <c r="A507" s="50" t="s">
        <v>3197</v>
      </c>
      <c r="B507" s="50" t="s">
        <v>3198</v>
      </c>
      <c r="C507" s="50">
        <v>2903</v>
      </c>
      <c r="D507" s="50" t="s">
        <v>3199</v>
      </c>
      <c r="E507" s="55">
        <v>590.82999999999993</v>
      </c>
      <c r="F507" s="55">
        <v>2724921.5303851417</v>
      </c>
      <c r="G507" s="55">
        <v>2861363.3766756486</v>
      </c>
      <c r="H507" s="56">
        <v>-4.7684207955798308E-2</v>
      </c>
      <c r="I507" s="58">
        <v>-136441.84629050689</v>
      </c>
      <c r="J507" s="58">
        <v>4612.0229683413872</v>
      </c>
      <c r="K507" s="58">
        <v>4842.9554637977908</v>
      </c>
      <c r="L507" s="58">
        <v>4646.26</v>
      </c>
      <c r="M507" s="51" t="s">
        <v>6525</v>
      </c>
      <c r="N507" s="54" t="s">
        <v>6530</v>
      </c>
    </row>
    <row r="508" spans="1:14" ht="15.75" customHeight="1" x14ac:dyDescent="0.2">
      <c r="A508" s="50" t="s">
        <v>3203</v>
      </c>
      <c r="B508" s="50" t="s">
        <v>3204</v>
      </c>
      <c r="C508" s="50">
        <v>2905</v>
      </c>
      <c r="D508" s="50" t="s">
        <v>3205</v>
      </c>
      <c r="E508" s="55">
        <v>2849.61</v>
      </c>
      <c r="F508" s="55">
        <v>5078118.4743000008</v>
      </c>
      <c r="G508" s="55">
        <v>5155526.7771752169</v>
      </c>
      <c r="H508" s="56">
        <v>-1.5014625317808727E-2</v>
      </c>
      <c r="I508" s="58">
        <v>-77408.302875216119</v>
      </c>
      <c r="J508" s="58">
        <v>1782.0398139745441</v>
      </c>
      <c r="K508" s="58">
        <v>1809.204339251763</v>
      </c>
      <c r="L508" s="58">
        <v>1778.91</v>
      </c>
      <c r="M508" s="51" t="s">
        <v>6521</v>
      </c>
      <c r="N508" s="54" t="s">
        <v>6522</v>
      </c>
    </row>
    <row r="509" spans="1:14" ht="15.75" customHeight="1" x14ac:dyDescent="0.2">
      <c r="A509" s="50" t="s">
        <v>3206</v>
      </c>
      <c r="B509" s="50" t="s">
        <v>3207</v>
      </c>
      <c r="C509" s="50">
        <v>2906</v>
      </c>
      <c r="D509" s="50" t="s">
        <v>3208</v>
      </c>
      <c r="E509" s="55">
        <v>725.91</v>
      </c>
      <c r="F509" s="55">
        <v>1809912.5866999999</v>
      </c>
      <c r="G509" s="55">
        <v>1796460.911885353</v>
      </c>
      <c r="H509" s="56">
        <v>7.4878750356608403E-3</v>
      </c>
      <c r="I509" s="58">
        <v>13451.674814646831</v>
      </c>
      <c r="J509" s="58">
        <v>2493.3016306429172</v>
      </c>
      <c r="K509" s="58">
        <v>2474.7708557332908</v>
      </c>
      <c r="L509" s="58">
        <v>2607.67</v>
      </c>
      <c r="M509" s="51" t="s">
        <v>6524</v>
      </c>
      <c r="N509" s="54" t="s">
        <v>6526</v>
      </c>
    </row>
    <row r="510" spans="1:14" ht="15.75" customHeight="1" x14ac:dyDescent="0.2">
      <c r="A510" s="50" t="s">
        <v>3212</v>
      </c>
      <c r="B510" s="50" t="s">
        <v>3213</v>
      </c>
      <c r="C510" s="50">
        <v>2909</v>
      </c>
      <c r="D510" s="50" t="s">
        <v>3214</v>
      </c>
      <c r="E510" s="55">
        <v>5206.4299999999994</v>
      </c>
      <c r="F510" s="55">
        <v>6258833.4952000007</v>
      </c>
      <c r="G510" s="55">
        <v>7435709.0371204447</v>
      </c>
      <c r="H510" s="56">
        <v>-0.15827347950884874</v>
      </c>
      <c r="I510" s="58">
        <v>-1176875.541920444</v>
      </c>
      <c r="J510" s="58">
        <v>1202.1353394168368</v>
      </c>
      <c r="K510" s="58">
        <v>1428.1780485131742</v>
      </c>
      <c r="L510" s="58">
        <v>1199.47</v>
      </c>
      <c r="M510" s="51" t="s">
        <v>6521</v>
      </c>
      <c r="N510" s="54" t="s">
        <v>6522</v>
      </c>
    </row>
    <row r="511" spans="1:14" ht="15.75" customHeight="1" x14ac:dyDescent="0.2">
      <c r="A511" s="50" t="s">
        <v>3215</v>
      </c>
      <c r="B511" s="50" t="s">
        <v>3216</v>
      </c>
      <c r="C511" s="50">
        <v>2910</v>
      </c>
      <c r="D511" s="50" t="s">
        <v>3217</v>
      </c>
      <c r="E511" s="55">
        <v>258.05</v>
      </c>
      <c r="F511" s="55">
        <v>763148.84449999989</v>
      </c>
      <c r="G511" s="55">
        <v>588926.38404747576</v>
      </c>
      <c r="H511" s="56">
        <v>0.29583062530694737</v>
      </c>
      <c r="I511" s="58">
        <v>174222.46045252413</v>
      </c>
      <c r="J511" s="58">
        <v>2957.3681243944966</v>
      </c>
      <c r="K511" s="58">
        <v>2282.2181129528221</v>
      </c>
      <c r="L511" s="58">
        <v>2947.29</v>
      </c>
      <c r="M511" s="51" t="s">
        <v>6523</v>
      </c>
      <c r="N511" s="54" t="s">
        <v>6530</v>
      </c>
    </row>
    <row r="512" spans="1:14" ht="15.75" customHeight="1" x14ac:dyDescent="0.2">
      <c r="A512" s="50" t="s">
        <v>3218</v>
      </c>
      <c r="B512" s="50" t="s">
        <v>3219</v>
      </c>
      <c r="C512" s="50">
        <v>2913</v>
      </c>
      <c r="D512" s="50" t="s">
        <v>3220</v>
      </c>
      <c r="E512" s="55">
        <v>3263.0299999999997</v>
      </c>
      <c r="F512" s="55">
        <v>3913906.5940999999</v>
      </c>
      <c r="G512" s="55">
        <v>2669818.3279853701</v>
      </c>
      <c r="H512" s="56">
        <v>0.46598236781654423</v>
      </c>
      <c r="I512" s="58">
        <v>1244088.2661146298</v>
      </c>
      <c r="J512" s="58">
        <v>1199.47</v>
      </c>
      <c r="K512" s="58">
        <v>818.20220101726625</v>
      </c>
      <c r="L512" s="58">
        <v>1199.47</v>
      </c>
      <c r="M512" s="51" t="s">
        <v>6523</v>
      </c>
      <c r="N512" s="54" t="s">
        <v>6527</v>
      </c>
    </row>
    <row r="513" spans="1:14" ht="15.75" customHeight="1" x14ac:dyDescent="0.2">
      <c r="A513" s="50" t="s">
        <v>3221</v>
      </c>
      <c r="B513" s="50" t="s">
        <v>3222</v>
      </c>
      <c r="C513" s="50">
        <v>2914</v>
      </c>
      <c r="D513" s="50" t="s">
        <v>3223</v>
      </c>
      <c r="E513" s="55">
        <v>371.1</v>
      </c>
      <c r="F513" s="55">
        <v>567276.88199999998</v>
      </c>
      <c r="G513" s="55">
        <v>657325.97561424423</v>
      </c>
      <c r="H513" s="56">
        <v>-0.13699305512778048</v>
      </c>
      <c r="I513" s="58">
        <v>-90049.093614244252</v>
      </c>
      <c r="J513" s="58">
        <v>1528.6361681487467</v>
      </c>
      <c r="K513" s="58">
        <v>1771.2906914962118</v>
      </c>
      <c r="L513" s="58">
        <v>1521.72</v>
      </c>
      <c r="M513" s="51" t="s">
        <v>6523</v>
      </c>
      <c r="N513" s="54" t="s">
        <v>6529</v>
      </c>
    </row>
    <row r="514" spans="1:14" ht="15.75" customHeight="1" x14ac:dyDescent="0.2">
      <c r="A514" s="50" t="s">
        <v>3236</v>
      </c>
      <c r="B514" s="50" t="s">
        <v>3237</v>
      </c>
      <c r="C514" s="50">
        <v>2928</v>
      </c>
      <c r="D514" s="50" t="s">
        <v>3238</v>
      </c>
      <c r="E514" s="55">
        <v>1363.1599999999999</v>
      </c>
      <c r="F514" s="55">
        <v>1716337.0650000002</v>
      </c>
      <c r="G514" s="55">
        <v>1594120.5735857398</v>
      </c>
      <c r="H514" s="56">
        <v>7.6667030988347484E-2</v>
      </c>
      <c r="I514" s="58">
        <v>122216.49141426035</v>
      </c>
      <c r="J514" s="58">
        <v>1259.0870220663755</v>
      </c>
      <c r="K514" s="58">
        <v>1169.4302749389212</v>
      </c>
      <c r="L514" s="58">
        <v>1257.96</v>
      </c>
      <c r="M514" s="51" t="s">
        <v>6524</v>
      </c>
      <c r="N514" s="54" t="s">
        <v>6522</v>
      </c>
    </row>
    <row r="515" spans="1:14" ht="15.75" customHeight="1" x14ac:dyDescent="0.2">
      <c r="A515" s="50" t="s">
        <v>3239</v>
      </c>
      <c r="B515" s="50" t="s">
        <v>3240</v>
      </c>
      <c r="C515" s="50">
        <v>2933</v>
      </c>
      <c r="D515" s="50" t="s">
        <v>3241</v>
      </c>
      <c r="E515" s="55">
        <v>34512.840000000004</v>
      </c>
      <c r="F515" s="55">
        <v>45680439.214199997</v>
      </c>
      <c r="G515" s="55">
        <v>48561817.196691021</v>
      </c>
      <c r="H515" s="56">
        <v>-5.933422900589802E-2</v>
      </c>
      <c r="I515" s="58">
        <v>-2881377.9824910238</v>
      </c>
      <c r="J515" s="58">
        <v>1323.5781006199429</v>
      </c>
      <c r="K515" s="58">
        <v>1407.0652312788811</v>
      </c>
      <c r="L515" s="58">
        <v>1323.03</v>
      </c>
      <c r="M515" s="51" t="s">
        <v>6521</v>
      </c>
      <c r="N515" s="54" t="s">
        <v>6522</v>
      </c>
    </row>
    <row r="516" spans="1:14" ht="15.75" customHeight="1" x14ac:dyDescent="0.2">
      <c r="A516" s="50" t="s">
        <v>3242</v>
      </c>
      <c r="B516" s="50" t="s">
        <v>3243</v>
      </c>
      <c r="C516" s="50">
        <v>2934</v>
      </c>
      <c r="D516" s="50" t="s">
        <v>3244</v>
      </c>
      <c r="E516" s="55">
        <v>1884.78</v>
      </c>
      <c r="F516" s="55">
        <v>3168380.3292000005</v>
      </c>
      <c r="G516" s="55">
        <v>3326957.7030210076</v>
      </c>
      <c r="H516" s="56">
        <v>-4.7664379284717895E-2</v>
      </c>
      <c r="I516" s="58">
        <v>-158577.37382100709</v>
      </c>
      <c r="J516" s="58">
        <v>1681.0345659440361</v>
      </c>
      <c r="K516" s="58">
        <v>1765.1703132572543</v>
      </c>
      <c r="L516" s="58">
        <v>1680.04</v>
      </c>
      <c r="M516" s="51" t="s">
        <v>6521</v>
      </c>
      <c r="N516" s="54" t="s">
        <v>6522</v>
      </c>
    </row>
    <row r="517" spans="1:14" ht="15.75" customHeight="1" x14ac:dyDescent="0.2">
      <c r="A517" s="50" t="s">
        <v>3245</v>
      </c>
      <c r="B517" s="50" t="s">
        <v>3246</v>
      </c>
      <c r="C517" s="50">
        <v>2937</v>
      </c>
      <c r="D517" s="50" t="s">
        <v>3247</v>
      </c>
      <c r="E517" s="55">
        <v>15303.570000000002</v>
      </c>
      <c r="F517" s="55">
        <v>20247082.217099998</v>
      </c>
      <c r="G517" s="55">
        <v>18647296.429531354</v>
      </c>
      <c r="H517" s="56">
        <v>8.5791835487480927E-2</v>
      </c>
      <c r="I517" s="58">
        <v>1599785.7875686437</v>
      </c>
      <c r="J517" s="58">
        <v>1323.0299999999997</v>
      </c>
      <c r="K517" s="58">
        <v>1218.493229326971</v>
      </c>
      <c r="L517" s="58">
        <v>1323.03</v>
      </c>
      <c r="M517" s="51" t="s">
        <v>6524</v>
      </c>
      <c r="N517" s="54" t="s">
        <v>6526</v>
      </c>
    </row>
    <row r="518" spans="1:14" ht="15.75" customHeight="1" x14ac:dyDescent="0.2">
      <c r="A518" s="50" t="s">
        <v>3248</v>
      </c>
      <c r="B518" s="50" t="s">
        <v>3249</v>
      </c>
      <c r="C518" s="50">
        <v>2938</v>
      </c>
      <c r="D518" s="50" t="s">
        <v>3250</v>
      </c>
      <c r="E518" s="55">
        <v>1297.27</v>
      </c>
      <c r="F518" s="55">
        <v>788568.75870000012</v>
      </c>
      <c r="G518" s="55">
        <v>1144439.1849196807</v>
      </c>
      <c r="H518" s="56">
        <v>-0.31095617041866352</v>
      </c>
      <c r="I518" s="58">
        <v>-355870.42621968058</v>
      </c>
      <c r="J518" s="58">
        <v>607.86787538446129</v>
      </c>
      <c r="K518" s="58">
        <v>882.19043446597914</v>
      </c>
      <c r="L518" s="58">
        <v>599.1</v>
      </c>
      <c r="M518" s="51" t="s">
        <v>6521</v>
      </c>
      <c r="N518" s="54" t="s">
        <v>6522</v>
      </c>
    </row>
    <row r="519" spans="1:14" ht="15.75" customHeight="1" x14ac:dyDescent="0.2">
      <c r="A519" s="50" t="s">
        <v>3251</v>
      </c>
      <c r="B519" s="50" t="s">
        <v>3252</v>
      </c>
      <c r="C519" s="50">
        <v>2942</v>
      </c>
      <c r="D519" s="50" t="s">
        <v>3253</v>
      </c>
      <c r="E519" s="55">
        <v>11441.45</v>
      </c>
      <c r="F519" s="55">
        <v>6854572.6950000003</v>
      </c>
      <c r="G519" s="55">
        <v>6762872.2203559438</v>
      </c>
      <c r="H519" s="56">
        <v>1.3559397790785077E-2</v>
      </c>
      <c r="I519" s="58">
        <v>91700.474644056521</v>
      </c>
      <c r="J519" s="58">
        <v>599.1</v>
      </c>
      <c r="K519" s="58">
        <v>591.08524010120595</v>
      </c>
      <c r="L519" s="58">
        <v>599.1</v>
      </c>
      <c r="M519" s="51" t="s">
        <v>6521</v>
      </c>
      <c r="N519" s="54" t="s">
        <v>6522</v>
      </c>
    </row>
    <row r="520" spans="1:14" ht="15.75" customHeight="1" x14ac:dyDescent="0.2">
      <c r="A520" s="50" t="s">
        <v>3254</v>
      </c>
      <c r="B520" s="50" t="s">
        <v>3255</v>
      </c>
      <c r="C520" s="50">
        <v>2943</v>
      </c>
      <c r="D520" s="50" t="s">
        <v>3256</v>
      </c>
      <c r="E520" s="55">
        <v>5037.75</v>
      </c>
      <c r="F520" s="55">
        <v>4378816.0334999999</v>
      </c>
      <c r="G520" s="55">
        <v>5580485.5784450863</v>
      </c>
      <c r="H520" s="56">
        <v>-0.21533422639538702</v>
      </c>
      <c r="I520" s="58">
        <v>-1201669.5449450864</v>
      </c>
      <c r="J520" s="58">
        <v>869.20074110465976</v>
      </c>
      <c r="K520" s="58">
        <v>1107.7337260572847</v>
      </c>
      <c r="L520" s="58">
        <v>867.84</v>
      </c>
      <c r="M520" s="51" t="s">
        <v>6521</v>
      </c>
      <c r="N520" s="54" t="s">
        <v>6522</v>
      </c>
    </row>
    <row r="521" spans="1:14" ht="15.75" customHeight="1" x14ac:dyDescent="0.2">
      <c r="A521" s="50" t="s">
        <v>3260</v>
      </c>
      <c r="B521" s="50" t="s">
        <v>3261</v>
      </c>
      <c r="C521" s="50">
        <v>2947</v>
      </c>
      <c r="D521" s="50" t="s">
        <v>3262</v>
      </c>
      <c r="E521" s="55">
        <v>9212.89</v>
      </c>
      <c r="F521" s="55">
        <v>7995314.4576000003</v>
      </c>
      <c r="G521" s="55">
        <v>7275976.3321805885</v>
      </c>
      <c r="H521" s="56">
        <v>9.8864824812291419E-2</v>
      </c>
      <c r="I521" s="58">
        <v>719338.12541941181</v>
      </c>
      <c r="J521" s="58">
        <v>867.84000000000015</v>
      </c>
      <c r="K521" s="58">
        <v>789.76046953568198</v>
      </c>
      <c r="L521" s="58">
        <v>867.84</v>
      </c>
      <c r="M521" s="51" t="s">
        <v>6524</v>
      </c>
      <c r="N521" s="54" t="s">
        <v>6522</v>
      </c>
    </row>
    <row r="522" spans="1:14" ht="15.75" customHeight="1" x14ac:dyDescent="0.2">
      <c r="A522" s="50" t="s">
        <v>3263</v>
      </c>
      <c r="B522" s="50" t="s">
        <v>3264</v>
      </c>
      <c r="C522" s="50">
        <v>2948</v>
      </c>
      <c r="D522" s="50" t="s">
        <v>3265</v>
      </c>
      <c r="E522" s="55">
        <v>849.36999999999989</v>
      </c>
      <c r="F522" s="55">
        <v>1759534.8870999999</v>
      </c>
      <c r="G522" s="55">
        <v>1640251.0908826536</v>
      </c>
      <c r="H522" s="56">
        <v>7.2722887904410616E-2</v>
      </c>
      <c r="I522" s="58">
        <v>119283.79621734633</v>
      </c>
      <c r="J522" s="58">
        <v>2071.5764473668719</v>
      </c>
      <c r="K522" s="58">
        <v>1931.1384801472313</v>
      </c>
      <c r="L522" s="58">
        <v>2031.82</v>
      </c>
      <c r="M522" s="51" t="s">
        <v>6524</v>
      </c>
      <c r="N522" s="54" t="s">
        <v>6522</v>
      </c>
    </row>
    <row r="523" spans="1:14" ht="15.75" customHeight="1" x14ac:dyDescent="0.2">
      <c r="A523" s="50" t="s">
        <v>3266</v>
      </c>
      <c r="B523" s="50" t="s">
        <v>3267</v>
      </c>
      <c r="C523" s="50">
        <v>2949</v>
      </c>
      <c r="D523" s="50" t="s">
        <v>3268</v>
      </c>
      <c r="E523" s="55">
        <v>812.97</v>
      </c>
      <c r="F523" s="55">
        <v>2808976.3707999992</v>
      </c>
      <c r="G523" s="55">
        <v>2924610.6381679084</v>
      </c>
      <c r="H523" s="56">
        <v>-3.9538346013932024E-2</v>
      </c>
      <c r="I523" s="58">
        <v>-115634.2673679092</v>
      </c>
      <c r="J523" s="58">
        <v>3455.2029851040002</v>
      </c>
      <c r="K523" s="58">
        <v>3597.4398048733756</v>
      </c>
      <c r="L523" s="58">
        <v>3640.08</v>
      </c>
      <c r="M523" s="51" t="s">
        <v>6524</v>
      </c>
      <c r="N523" s="54" t="s">
        <v>6528</v>
      </c>
    </row>
    <row r="524" spans="1:14" ht="15.75" customHeight="1" x14ac:dyDescent="0.2">
      <c r="A524" s="50" t="s">
        <v>3269</v>
      </c>
      <c r="B524" s="50" t="s">
        <v>3270</v>
      </c>
      <c r="C524" s="50">
        <v>2950</v>
      </c>
      <c r="D524" s="50" t="s">
        <v>3271</v>
      </c>
      <c r="E524" s="55">
        <v>1226.0399999999997</v>
      </c>
      <c r="F524" s="55">
        <v>6267016.7102000006</v>
      </c>
      <c r="G524" s="55">
        <v>6165402.2368664015</v>
      </c>
      <c r="H524" s="56">
        <v>1.6481402093441622E-2</v>
      </c>
      <c r="I524" s="58">
        <v>101614.47333359905</v>
      </c>
      <c r="J524" s="58">
        <v>5111.5923707220009</v>
      </c>
      <c r="K524" s="58">
        <v>5028.71214386676</v>
      </c>
      <c r="L524" s="58">
        <v>5225.3900000000003</v>
      </c>
      <c r="M524" s="51" t="s">
        <v>6524</v>
      </c>
      <c r="N524" s="54" t="s">
        <v>6522</v>
      </c>
    </row>
    <row r="525" spans="1:14" ht="15.75" customHeight="1" x14ac:dyDescent="0.2">
      <c r="A525" s="50" t="s">
        <v>3275</v>
      </c>
      <c r="B525" s="50" t="s">
        <v>3276</v>
      </c>
      <c r="C525" s="50">
        <v>2952</v>
      </c>
      <c r="D525" s="50" t="s">
        <v>3277</v>
      </c>
      <c r="E525" s="55">
        <v>817.77</v>
      </c>
      <c r="F525" s="55">
        <v>581606.37740000011</v>
      </c>
      <c r="G525" s="55">
        <v>827903.81557035551</v>
      </c>
      <c r="H525" s="56">
        <v>-0.29749523258408628</v>
      </c>
      <c r="I525" s="58">
        <v>-246297.4381703554</v>
      </c>
      <c r="J525" s="58">
        <v>711.21021485258711</v>
      </c>
      <c r="K525" s="58">
        <v>1012.3920118986457</v>
      </c>
      <c r="L525" s="58">
        <v>685.02</v>
      </c>
      <c r="M525" s="51" t="s">
        <v>6524</v>
      </c>
      <c r="N525" s="54" t="s">
        <v>6522</v>
      </c>
    </row>
    <row r="526" spans="1:14" ht="15.75" customHeight="1" x14ac:dyDescent="0.2">
      <c r="A526" s="50" t="s">
        <v>3278</v>
      </c>
      <c r="B526" s="50" t="s">
        <v>3279</v>
      </c>
      <c r="C526" s="50">
        <v>2953</v>
      </c>
      <c r="D526" s="50" t="s">
        <v>3280</v>
      </c>
      <c r="E526" s="55">
        <v>262.64999999999998</v>
      </c>
      <c r="F526" s="55">
        <v>487521.44230000005</v>
      </c>
      <c r="G526" s="55">
        <v>457375.64509590348</v>
      </c>
      <c r="H526" s="56">
        <v>6.5910368265838848E-2</v>
      </c>
      <c r="I526" s="58">
        <v>30145.797204096569</v>
      </c>
      <c r="J526" s="58">
        <v>1856.1638770226541</v>
      </c>
      <c r="K526" s="58">
        <v>1741.3883308429604</v>
      </c>
      <c r="L526" s="58">
        <v>1843.51</v>
      </c>
      <c r="M526" s="51" t="s">
        <v>6525</v>
      </c>
      <c r="N526" s="54" t="s">
        <v>6529</v>
      </c>
    </row>
    <row r="527" spans="1:14" ht="15.75" customHeight="1" x14ac:dyDescent="0.2">
      <c r="A527" s="50" t="s">
        <v>3281</v>
      </c>
      <c r="B527" s="50" t="s">
        <v>3282</v>
      </c>
      <c r="C527" s="50">
        <v>2954</v>
      </c>
      <c r="D527" s="50" t="s">
        <v>3283</v>
      </c>
      <c r="E527" s="55">
        <v>420.54999999999995</v>
      </c>
      <c r="F527" s="55">
        <v>1364228.7789</v>
      </c>
      <c r="G527" s="55">
        <v>1261900.9231966604</v>
      </c>
      <c r="H527" s="56">
        <v>8.1090245535379912E-2</v>
      </c>
      <c r="I527" s="58">
        <v>102327.85570333968</v>
      </c>
      <c r="J527" s="58">
        <v>3243.9157743431224</v>
      </c>
      <c r="K527" s="58">
        <v>3000.5966548487945</v>
      </c>
      <c r="L527" s="58">
        <v>3129.69</v>
      </c>
      <c r="M527" s="51" t="s">
        <v>6524</v>
      </c>
      <c r="N527" s="54" t="s">
        <v>6528</v>
      </c>
    </row>
    <row r="528" spans="1:14" ht="15.75" customHeight="1" x14ac:dyDescent="0.2">
      <c r="A528" s="50" t="s">
        <v>3287</v>
      </c>
      <c r="B528" s="50" t="s">
        <v>3288</v>
      </c>
      <c r="C528" s="50">
        <v>2956</v>
      </c>
      <c r="D528" s="50" t="s">
        <v>3289</v>
      </c>
      <c r="E528" s="55">
        <v>1480.83</v>
      </c>
      <c r="F528" s="55">
        <v>1014398.1666000001</v>
      </c>
      <c r="G528" s="55">
        <v>820973.71976232622</v>
      </c>
      <c r="H528" s="56">
        <v>0.23560370104620487</v>
      </c>
      <c r="I528" s="58">
        <v>193424.4468376739</v>
      </c>
      <c r="J528" s="58">
        <v>685.0200000000001</v>
      </c>
      <c r="K528" s="58">
        <v>554.40105870513582</v>
      </c>
      <c r="L528" s="58">
        <v>685.02</v>
      </c>
      <c r="M528" s="51" t="s">
        <v>6524</v>
      </c>
      <c r="N528" s="54" t="s">
        <v>6527</v>
      </c>
    </row>
    <row r="529" spans="1:14" ht="15.75" customHeight="1" x14ac:dyDescent="0.2">
      <c r="A529" s="50" t="s">
        <v>3297</v>
      </c>
      <c r="B529" s="50" t="s">
        <v>3298</v>
      </c>
      <c r="C529" s="50">
        <v>3028</v>
      </c>
      <c r="D529" s="50" t="s">
        <v>3299</v>
      </c>
      <c r="E529" s="55">
        <v>17498.760000000002</v>
      </c>
      <c r="F529" s="55">
        <v>6651803.6387999998</v>
      </c>
      <c r="G529" s="55">
        <v>6905397.8501250539</v>
      </c>
      <c r="H529" s="56">
        <v>-3.6724055127462574E-2</v>
      </c>
      <c r="I529" s="58">
        <v>-253594.21132505406</v>
      </c>
      <c r="J529" s="58">
        <v>380.12999999999994</v>
      </c>
      <c r="K529" s="58">
        <v>394.62212466055041</v>
      </c>
      <c r="L529" s="58">
        <v>380.13</v>
      </c>
      <c r="M529" s="51" t="s">
        <v>6523</v>
      </c>
      <c r="N529" s="54" t="s">
        <v>6522</v>
      </c>
    </row>
    <row r="530" spans="1:14" ht="15.75" customHeight="1" x14ac:dyDescent="0.2">
      <c r="A530" s="50" t="s">
        <v>3309</v>
      </c>
      <c r="B530" s="50" t="s">
        <v>3310</v>
      </c>
      <c r="C530" s="50">
        <v>3037</v>
      </c>
      <c r="D530" s="50" t="s">
        <v>3311</v>
      </c>
      <c r="E530" s="55">
        <v>957.97</v>
      </c>
      <c r="F530" s="55">
        <v>1265140.9123</v>
      </c>
      <c r="G530" s="55">
        <v>1550160.0037861455</v>
      </c>
      <c r="H530" s="56">
        <v>-0.18386430483950589</v>
      </c>
      <c r="I530" s="58">
        <v>-285019.09148614551</v>
      </c>
      <c r="J530" s="58">
        <v>1320.6477366723384</v>
      </c>
      <c r="K530" s="58">
        <v>1618.1717629843788</v>
      </c>
      <c r="L530" s="58">
        <v>1310.5899999999999</v>
      </c>
      <c r="M530" s="51" t="s">
        <v>6524</v>
      </c>
      <c r="N530" s="54" t="s">
        <v>6522</v>
      </c>
    </row>
    <row r="531" spans="1:14" ht="15.75" customHeight="1" x14ac:dyDescent="0.2">
      <c r="A531" s="50" t="s">
        <v>3312</v>
      </c>
      <c r="B531" s="50" t="s">
        <v>3313</v>
      </c>
      <c r="C531" s="50">
        <v>3038</v>
      </c>
      <c r="D531" s="50" t="s">
        <v>3314</v>
      </c>
      <c r="E531" s="55">
        <v>698.77</v>
      </c>
      <c r="F531" s="55">
        <v>1413368.6482000002</v>
      </c>
      <c r="G531" s="55">
        <v>1648884.5063627411</v>
      </c>
      <c r="H531" s="56">
        <v>-0.14283344725111358</v>
      </c>
      <c r="I531" s="58">
        <v>-235515.85816274094</v>
      </c>
      <c r="J531" s="58">
        <v>2022.6521576484397</v>
      </c>
      <c r="K531" s="58">
        <v>2359.695617102539</v>
      </c>
      <c r="L531" s="58">
        <v>2014.76</v>
      </c>
      <c r="M531" s="51" t="s">
        <v>6524</v>
      </c>
      <c r="N531" s="54" t="s">
        <v>6522</v>
      </c>
    </row>
    <row r="532" spans="1:14" ht="15.75" customHeight="1" x14ac:dyDescent="0.2">
      <c r="A532" s="50" t="s">
        <v>3321</v>
      </c>
      <c r="B532" s="50" t="s">
        <v>3322</v>
      </c>
      <c r="C532" s="50">
        <v>3041</v>
      </c>
      <c r="D532" s="50" t="s">
        <v>3323</v>
      </c>
      <c r="E532" s="55">
        <v>575.43999999999994</v>
      </c>
      <c r="F532" s="55">
        <v>176775.16800000001</v>
      </c>
      <c r="G532" s="55">
        <v>214604.63800354849</v>
      </c>
      <c r="H532" s="56">
        <v>-0.17627517445789298</v>
      </c>
      <c r="I532" s="58">
        <v>-37829.470003548486</v>
      </c>
      <c r="J532" s="58">
        <v>307.20000000000005</v>
      </c>
      <c r="K532" s="58">
        <v>372.940077164515</v>
      </c>
      <c r="L532" s="58">
        <v>307.2</v>
      </c>
      <c r="M532" s="51" t="s">
        <v>6525</v>
      </c>
      <c r="N532" s="54" t="s">
        <v>6528</v>
      </c>
    </row>
    <row r="533" spans="1:14" ht="15.75" customHeight="1" x14ac:dyDescent="0.2">
      <c r="A533" s="50" t="s">
        <v>3336</v>
      </c>
      <c r="B533" s="50" t="s">
        <v>3337</v>
      </c>
      <c r="C533" s="50">
        <v>3050</v>
      </c>
      <c r="D533" s="50" t="s">
        <v>3338</v>
      </c>
      <c r="E533" s="55">
        <v>400.21</v>
      </c>
      <c r="F533" s="55">
        <v>339968.84109999996</v>
      </c>
      <c r="G533" s="55">
        <v>415555.53689076012</v>
      </c>
      <c r="H533" s="56">
        <v>-0.1818931263828405</v>
      </c>
      <c r="I533" s="58">
        <v>-75586.695790760161</v>
      </c>
      <c r="J533" s="58">
        <v>849.47612778291386</v>
      </c>
      <c r="K533" s="58">
        <v>1038.3437117782169</v>
      </c>
      <c r="L533" s="58">
        <v>843.41</v>
      </c>
      <c r="M533" s="51" t="s">
        <v>6524</v>
      </c>
      <c r="N533" s="54" t="s">
        <v>6522</v>
      </c>
    </row>
    <row r="534" spans="1:14" ht="15.75" customHeight="1" x14ac:dyDescent="0.2">
      <c r="A534" s="50" t="s">
        <v>3615</v>
      </c>
      <c r="B534" s="50" t="s">
        <v>3616</v>
      </c>
      <c r="C534" s="50">
        <v>3165</v>
      </c>
      <c r="D534" s="50" t="s">
        <v>3617</v>
      </c>
      <c r="E534" s="55">
        <v>867.43</v>
      </c>
      <c r="F534" s="55">
        <v>269293.64350000001</v>
      </c>
      <c r="G534" s="55">
        <v>300509.55023817642</v>
      </c>
      <c r="H534" s="56">
        <v>-0.10387658799341137</v>
      </c>
      <c r="I534" s="58">
        <v>-31215.906738176418</v>
      </c>
      <c r="J534" s="58">
        <v>310.45000000000005</v>
      </c>
      <c r="K534" s="58">
        <v>346.43665798759145</v>
      </c>
      <c r="L534" s="58">
        <v>310.45</v>
      </c>
      <c r="M534" s="51" t="s">
        <v>6525</v>
      </c>
      <c r="N534" s="54" t="s">
        <v>6526</v>
      </c>
    </row>
    <row r="535" spans="1:14" ht="15.75" customHeight="1" x14ac:dyDescent="0.2">
      <c r="A535" s="50" t="s">
        <v>3363</v>
      </c>
      <c r="B535" s="50" t="s">
        <v>3364</v>
      </c>
      <c r="C535" s="50">
        <v>3063</v>
      </c>
      <c r="D535" s="50" t="s">
        <v>3365</v>
      </c>
      <c r="E535" s="55">
        <v>1096.5700000000002</v>
      </c>
      <c r="F535" s="55">
        <v>776687.51050000009</v>
      </c>
      <c r="G535" s="55">
        <v>760406.17481963441</v>
      </c>
      <c r="H535" s="56">
        <v>2.1411367002940995E-2</v>
      </c>
      <c r="I535" s="58">
        <v>16281.335680365679</v>
      </c>
      <c r="J535" s="58">
        <v>708.2881261570169</v>
      </c>
      <c r="K535" s="58">
        <v>693.44061466174924</v>
      </c>
      <c r="L535" s="58">
        <v>704.11</v>
      </c>
      <c r="M535" s="51" t="s">
        <v>6524</v>
      </c>
      <c r="N535" s="54" t="s">
        <v>6526</v>
      </c>
    </row>
    <row r="536" spans="1:14" ht="15.75" customHeight="1" x14ac:dyDescent="0.2">
      <c r="A536" s="50" t="s">
        <v>3366</v>
      </c>
      <c r="B536" s="50" t="s">
        <v>3367</v>
      </c>
      <c r="C536" s="50">
        <v>3064</v>
      </c>
      <c r="D536" s="50" t="s">
        <v>3368</v>
      </c>
      <c r="E536" s="55">
        <v>621.78</v>
      </c>
      <c r="F536" s="55">
        <v>1038357.8621</v>
      </c>
      <c r="G536" s="55">
        <v>1162111.5654228062</v>
      </c>
      <c r="H536" s="56">
        <v>-0.10649038096250374</v>
      </c>
      <c r="I536" s="58">
        <v>-123753.70332280616</v>
      </c>
      <c r="J536" s="58">
        <v>1669.976297243398</v>
      </c>
      <c r="K536" s="58">
        <v>1869.0076319965362</v>
      </c>
      <c r="L536" s="58">
        <v>1663.82</v>
      </c>
      <c r="M536" s="51" t="s">
        <v>6524</v>
      </c>
      <c r="N536" s="54" t="s">
        <v>6527</v>
      </c>
    </row>
    <row r="537" spans="1:14" ht="15.75" customHeight="1" x14ac:dyDescent="0.2">
      <c r="A537" s="50" t="s">
        <v>3369</v>
      </c>
      <c r="B537" s="50" t="s">
        <v>3370</v>
      </c>
      <c r="C537" s="50">
        <v>3065</v>
      </c>
      <c r="D537" s="50" t="s">
        <v>3371</v>
      </c>
      <c r="E537" s="55">
        <v>566.48</v>
      </c>
      <c r="F537" s="55">
        <v>1146784.6683999998</v>
      </c>
      <c r="G537" s="55">
        <v>1684132.5530319703</v>
      </c>
      <c r="H537" s="56">
        <v>-0.31906507814041984</v>
      </c>
      <c r="I537" s="58">
        <v>-537347.88463197043</v>
      </c>
      <c r="J537" s="58">
        <v>2024.4045127806803</v>
      </c>
      <c r="K537" s="58">
        <v>2972.9779569128127</v>
      </c>
      <c r="L537" s="58">
        <v>2022.62</v>
      </c>
      <c r="M537" s="51" t="s">
        <v>6523</v>
      </c>
      <c r="N537" s="54" t="s">
        <v>6530</v>
      </c>
    </row>
    <row r="538" spans="1:14" ht="15.75" customHeight="1" x14ac:dyDescent="0.2">
      <c r="A538" s="50" t="s">
        <v>3375</v>
      </c>
      <c r="B538" s="50" t="s">
        <v>3376</v>
      </c>
      <c r="C538" s="50">
        <v>3067</v>
      </c>
      <c r="D538" s="50" t="s">
        <v>3377</v>
      </c>
      <c r="E538" s="55">
        <v>550.19000000000005</v>
      </c>
      <c r="F538" s="55">
        <v>156925.1918</v>
      </c>
      <c r="G538" s="55">
        <v>165846.88380404978</v>
      </c>
      <c r="H538" s="56">
        <v>-5.379475211961704E-2</v>
      </c>
      <c r="I538" s="58">
        <v>-8921.6920040497789</v>
      </c>
      <c r="J538" s="58">
        <v>285.21999999999997</v>
      </c>
      <c r="K538" s="58">
        <v>301.4356564169646</v>
      </c>
      <c r="L538" s="58">
        <v>285.22000000000003</v>
      </c>
      <c r="M538" s="51" t="s">
        <v>6525</v>
      </c>
      <c r="N538" s="54" t="s">
        <v>6531</v>
      </c>
    </row>
    <row r="539" spans="1:14" ht="15.75" customHeight="1" x14ac:dyDescent="0.2">
      <c r="A539" s="50" t="s">
        <v>3378</v>
      </c>
      <c r="B539" s="50" t="s">
        <v>3379</v>
      </c>
      <c r="C539" s="50">
        <v>3068</v>
      </c>
      <c r="D539" s="50" t="s">
        <v>3380</v>
      </c>
      <c r="E539" s="55">
        <v>361.34</v>
      </c>
      <c r="F539" s="55">
        <v>280835.01650000003</v>
      </c>
      <c r="G539" s="55">
        <v>353688.75546235213</v>
      </c>
      <c r="H539" s="56">
        <v>-0.20598262692042779</v>
      </c>
      <c r="I539" s="58">
        <v>-72853.738962352101</v>
      </c>
      <c r="J539" s="58">
        <v>777.20434078707046</v>
      </c>
      <c r="K539" s="58">
        <v>978.82535966777039</v>
      </c>
      <c r="L539" s="58">
        <v>812.01</v>
      </c>
      <c r="M539" s="51" t="s">
        <v>6525</v>
      </c>
      <c r="N539" s="54" t="s">
        <v>6526</v>
      </c>
    </row>
    <row r="540" spans="1:14" ht="15.75" customHeight="1" x14ac:dyDescent="0.2">
      <c r="A540" s="50" t="s">
        <v>3381</v>
      </c>
      <c r="B540" s="50" t="s">
        <v>3382</v>
      </c>
      <c r="C540" s="50">
        <v>3069</v>
      </c>
      <c r="D540" s="50" t="s">
        <v>3383</v>
      </c>
      <c r="E540" s="55">
        <v>268.13</v>
      </c>
      <c r="F540" s="55">
        <v>448907.76789999998</v>
      </c>
      <c r="G540" s="55">
        <v>443915.18274571939</v>
      </c>
      <c r="H540" s="56">
        <v>1.1246709615562844E-2</v>
      </c>
      <c r="I540" s="58">
        <v>4992.5851542805904</v>
      </c>
      <c r="J540" s="58">
        <v>1674.2168645806139</v>
      </c>
      <c r="K540" s="58">
        <v>1655.5968475952686</v>
      </c>
      <c r="L540" s="58">
        <v>1668.83</v>
      </c>
      <c r="M540" s="51" t="s">
        <v>6525</v>
      </c>
      <c r="N540" s="54" t="s">
        <v>6530</v>
      </c>
    </row>
    <row r="541" spans="1:14" ht="15.75" customHeight="1" x14ac:dyDescent="0.2">
      <c r="A541" s="50" t="s">
        <v>3390</v>
      </c>
      <c r="B541" s="50" t="s">
        <v>3391</v>
      </c>
      <c r="C541" s="50">
        <v>3072</v>
      </c>
      <c r="D541" s="50" t="s">
        <v>3392</v>
      </c>
      <c r="E541" s="55">
        <v>220.51999999999998</v>
      </c>
      <c r="F541" s="55">
        <v>45116.186800000003</v>
      </c>
      <c r="G541" s="55">
        <v>53283.502254678744</v>
      </c>
      <c r="H541" s="56">
        <v>-0.15328037964999908</v>
      </c>
      <c r="I541" s="58">
        <v>-8167.3154546787409</v>
      </c>
      <c r="J541" s="58">
        <v>204.59000000000003</v>
      </c>
      <c r="K541" s="58">
        <v>241.62662005568089</v>
      </c>
      <c r="L541" s="58">
        <v>204.59</v>
      </c>
      <c r="M541" s="51" t="s">
        <v>6525</v>
      </c>
      <c r="N541" s="54" t="s">
        <v>6526</v>
      </c>
    </row>
    <row r="542" spans="1:14" ht="15.75" customHeight="1" x14ac:dyDescent="0.2">
      <c r="A542" s="50" t="s">
        <v>3393</v>
      </c>
      <c r="B542" s="50" t="s">
        <v>3394</v>
      </c>
      <c r="C542" s="50">
        <v>3073</v>
      </c>
      <c r="D542" s="50" t="s">
        <v>3395</v>
      </c>
      <c r="E542" s="55">
        <v>841.21</v>
      </c>
      <c r="F542" s="55">
        <v>603910.88430000003</v>
      </c>
      <c r="G542" s="55">
        <v>708986.28513749724</v>
      </c>
      <c r="H542" s="56">
        <v>-0.14820512475374525</v>
      </c>
      <c r="I542" s="58">
        <v>-105075.4008374972</v>
      </c>
      <c r="J542" s="58">
        <v>717.90740041131232</v>
      </c>
      <c r="K542" s="58">
        <v>842.81723367232587</v>
      </c>
      <c r="L542" s="58">
        <v>717.83</v>
      </c>
      <c r="M542" s="51" t="s">
        <v>6524</v>
      </c>
      <c r="N542" s="54" t="s">
        <v>6522</v>
      </c>
    </row>
    <row r="543" spans="1:14" ht="15.75" customHeight="1" x14ac:dyDescent="0.2">
      <c r="A543" s="50" t="s">
        <v>3621</v>
      </c>
      <c r="B543" s="50" t="s">
        <v>3622</v>
      </c>
      <c r="C543" s="50">
        <v>3167</v>
      </c>
      <c r="D543" s="50" t="s">
        <v>3623</v>
      </c>
      <c r="E543" s="55">
        <v>880.31000000000006</v>
      </c>
      <c r="F543" s="55">
        <v>191009.66379999998</v>
      </c>
      <c r="G543" s="55">
        <v>271044.25891141861</v>
      </c>
      <c r="H543" s="56">
        <v>-0.29528238462920242</v>
      </c>
      <c r="I543" s="58">
        <v>-80034.595111418632</v>
      </c>
      <c r="J543" s="58">
        <v>216.97999999999996</v>
      </c>
      <c r="K543" s="58">
        <v>307.8963761759137</v>
      </c>
      <c r="L543" s="58">
        <v>216.98</v>
      </c>
      <c r="M543" s="51" t="s">
        <v>6523</v>
      </c>
      <c r="N543" s="54" t="s">
        <v>6530</v>
      </c>
    </row>
    <row r="544" spans="1:14" ht="15.75" customHeight="1" x14ac:dyDescent="0.2">
      <c r="A544" s="50" t="s">
        <v>3405</v>
      </c>
      <c r="B544" s="50" t="s">
        <v>3406</v>
      </c>
      <c r="C544" s="50">
        <v>3077</v>
      </c>
      <c r="D544" s="50" t="s">
        <v>3407</v>
      </c>
      <c r="E544" s="55">
        <v>886.66</v>
      </c>
      <c r="F544" s="55">
        <v>832611.80859999999</v>
      </c>
      <c r="G544" s="55">
        <v>981091.40296326391</v>
      </c>
      <c r="H544" s="56">
        <v>-0.15134124497962154</v>
      </c>
      <c r="I544" s="58">
        <v>-148479.59436326392</v>
      </c>
      <c r="J544" s="58">
        <v>939.04293483409651</v>
      </c>
      <c r="K544" s="58">
        <v>1106.5023830591929</v>
      </c>
      <c r="L544" s="58">
        <v>930.37</v>
      </c>
      <c r="M544" s="51" t="s">
        <v>6524</v>
      </c>
      <c r="N544" s="54" t="s">
        <v>6522</v>
      </c>
    </row>
    <row r="545" spans="1:14" ht="15.75" customHeight="1" x14ac:dyDescent="0.2">
      <c r="A545" s="50" t="s">
        <v>3624</v>
      </c>
      <c r="B545" s="50" t="s">
        <v>3625</v>
      </c>
      <c r="C545" s="50">
        <v>3168</v>
      </c>
      <c r="D545" s="50" t="s">
        <v>3626</v>
      </c>
      <c r="E545" s="55">
        <v>1122.02</v>
      </c>
      <c r="F545" s="55">
        <v>469924.41639999999</v>
      </c>
      <c r="G545" s="55">
        <v>551073.72064710199</v>
      </c>
      <c r="H545" s="56">
        <v>-0.14725671213610381</v>
      </c>
      <c r="I545" s="58">
        <v>-81149.304247102002</v>
      </c>
      <c r="J545" s="58">
        <v>418.82</v>
      </c>
      <c r="K545" s="58">
        <v>491.14429390483411</v>
      </c>
      <c r="L545" s="58">
        <v>418.82</v>
      </c>
      <c r="M545" s="51" t="s">
        <v>6524</v>
      </c>
      <c r="N545" s="54" t="s">
        <v>6522</v>
      </c>
    </row>
    <row r="546" spans="1:14" ht="15.75" customHeight="1" x14ac:dyDescent="0.2">
      <c r="A546" s="50" t="s">
        <v>3414</v>
      </c>
      <c r="B546" s="50" t="s">
        <v>3415</v>
      </c>
      <c r="C546" s="50">
        <v>3081</v>
      </c>
      <c r="D546" s="50" t="s">
        <v>3416</v>
      </c>
      <c r="E546" s="55">
        <v>600.43000000000006</v>
      </c>
      <c r="F546" s="55">
        <v>487508.67220000003</v>
      </c>
      <c r="G546" s="55">
        <v>610655.29292101879</v>
      </c>
      <c r="H546" s="56">
        <v>-0.20166306940853185</v>
      </c>
      <c r="I546" s="58">
        <v>-123146.62072101876</v>
      </c>
      <c r="J546" s="58">
        <v>811.93256865912758</v>
      </c>
      <c r="K546" s="58">
        <v>1017.0299500708138</v>
      </c>
      <c r="L546" s="58">
        <v>796.57</v>
      </c>
      <c r="M546" s="51" t="s">
        <v>6525</v>
      </c>
      <c r="N546" s="54" t="s">
        <v>6522</v>
      </c>
    </row>
    <row r="547" spans="1:14" ht="15.75" customHeight="1" x14ac:dyDescent="0.2">
      <c r="A547" s="50" t="s">
        <v>3627</v>
      </c>
      <c r="B547" s="50" t="s">
        <v>3628</v>
      </c>
      <c r="C547" s="50">
        <v>3169</v>
      </c>
      <c r="D547" s="50" t="s">
        <v>3629</v>
      </c>
      <c r="E547" s="55">
        <v>1036.4000000000001</v>
      </c>
      <c r="F547" s="55">
        <v>359236.96800000005</v>
      </c>
      <c r="G547" s="55">
        <v>364570.44364807068</v>
      </c>
      <c r="H547" s="56">
        <v>-1.4629478996435519E-2</v>
      </c>
      <c r="I547" s="58">
        <v>-5333.4756480706274</v>
      </c>
      <c r="J547" s="58">
        <v>346.62</v>
      </c>
      <c r="K547" s="58">
        <v>351.76615558478449</v>
      </c>
      <c r="L547" s="58">
        <v>346.62</v>
      </c>
      <c r="M547" s="51" t="s">
        <v>6525</v>
      </c>
      <c r="N547" s="54" t="s">
        <v>6526</v>
      </c>
    </row>
    <row r="548" spans="1:14" ht="15.75" customHeight="1" x14ac:dyDescent="0.2">
      <c r="A548" s="50" t="s">
        <v>3426</v>
      </c>
      <c r="B548" s="50" t="s">
        <v>3427</v>
      </c>
      <c r="C548" s="50">
        <v>3085</v>
      </c>
      <c r="D548" s="50" t="s">
        <v>3428</v>
      </c>
      <c r="E548" s="55">
        <v>933.6099999999999</v>
      </c>
      <c r="F548" s="55">
        <v>435015.57949999999</v>
      </c>
      <c r="G548" s="55">
        <v>516374.52134459995</v>
      </c>
      <c r="H548" s="56">
        <v>-0.15755800970339795</v>
      </c>
      <c r="I548" s="58">
        <v>-81358.941844599962</v>
      </c>
      <c r="J548" s="58">
        <v>465.95000000000005</v>
      </c>
      <c r="K548" s="58">
        <v>553.09446272490652</v>
      </c>
      <c r="L548" s="58">
        <v>465.95</v>
      </c>
      <c r="M548" s="51" t="s">
        <v>6521</v>
      </c>
      <c r="N548" s="54" t="s">
        <v>6522</v>
      </c>
    </row>
    <row r="549" spans="1:14" ht="15.75" customHeight="1" x14ac:dyDescent="0.2">
      <c r="A549" s="50" t="s">
        <v>3429</v>
      </c>
      <c r="B549" s="50" t="s">
        <v>3430</v>
      </c>
      <c r="C549" s="50">
        <v>3089</v>
      </c>
      <c r="D549" s="50" t="s">
        <v>3431</v>
      </c>
      <c r="E549" s="55">
        <v>1177.01</v>
      </c>
      <c r="F549" s="55">
        <v>486470.00309999997</v>
      </c>
      <c r="G549" s="55">
        <v>591109.11950020283</v>
      </c>
      <c r="H549" s="56">
        <v>-0.17702165801244574</v>
      </c>
      <c r="I549" s="58">
        <v>-104639.11640020285</v>
      </c>
      <c r="J549" s="58">
        <v>413.31</v>
      </c>
      <c r="K549" s="58">
        <v>502.21248714981419</v>
      </c>
      <c r="L549" s="58">
        <v>413.31</v>
      </c>
      <c r="M549" s="51" t="s">
        <v>6524</v>
      </c>
      <c r="N549" s="54" t="s">
        <v>6522</v>
      </c>
    </row>
    <row r="550" spans="1:14" ht="15.75" customHeight="1" x14ac:dyDescent="0.2">
      <c r="A550" s="50" t="s">
        <v>3441</v>
      </c>
      <c r="B550" s="50" t="s">
        <v>3442</v>
      </c>
      <c r="C550" s="50">
        <v>3093</v>
      </c>
      <c r="D550" s="50" t="s">
        <v>3443</v>
      </c>
      <c r="E550" s="55">
        <v>511.58</v>
      </c>
      <c r="F550" s="55">
        <v>186655.07880000002</v>
      </c>
      <c r="G550" s="55">
        <v>225050.99622097565</v>
      </c>
      <c r="H550" s="56">
        <v>-0.17060985316979005</v>
      </c>
      <c r="I550" s="58">
        <v>-38395.917420975631</v>
      </c>
      <c r="J550" s="58">
        <v>364.86000000000007</v>
      </c>
      <c r="K550" s="58">
        <v>439.91359361385446</v>
      </c>
      <c r="L550" s="58">
        <v>364.86</v>
      </c>
      <c r="M550" s="51" t="s">
        <v>6524</v>
      </c>
      <c r="N550" s="54" t="s">
        <v>6526</v>
      </c>
    </row>
    <row r="551" spans="1:14" ht="15.75" customHeight="1" x14ac:dyDescent="0.2">
      <c r="A551" s="50" t="s">
        <v>3474</v>
      </c>
      <c r="B551" s="50" t="s">
        <v>3475</v>
      </c>
      <c r="C551" s="50">
        <v>3106</v>
      </c>
      <c r="D551" s="50" t="s">
        <v>3476</v>
      </c>
      <c r="E551" s="55">
        <v>1043.03</v>
      </c>
      <c r="F551" s="55">
        <v>1443451.9406000003</v>
      </c>
      <c r="G551" s="55">
        <v>1619933.3104446288</v>
      </c>
      <c r="H551" s="56">
        <v>-0.1089436020030905</v>
      </c>
      <c r="I551" s="58">
        <v>-176481.3698446285</v>
      </c>
      <c r="J551" s="58">
        <v>1383.9026112384115</v>
      </c>
      <c r="K551" s="58">
        <v>1553.1032764586146</v>
      </c>
      <c r="L551" s="58">
        <v>1368.66</v>
      </c>
      <c r="M551" s="51" t="s">
        <v>6524</v>
      </c>
      <c r="N551" s="54" t="s">
        <v>6522</v>
      </c>
    </row>
    <row r="552" spans="1:14" ht="15.75" customHeight="1" x14ac:dyDescent="0.2">
      <c r="A552" s="50" t="s">
        <v>3477</v>
      </c>
      <c r="B552" s="50" t="s">
        <v>3478</v>
      </c>
      <c r="C552" s="50">
        <v>3107</v>
      </c>
      <c r="D552" s="50" t="s">
        <v>3479</v>
      </c>
      <c r="E552" s="55">
        <v>1196.43</v>
      </c>
      <c r="F552" s="55">
        <v>2806664.9202999994</v>
      </c>
      <c r="G552" s="55">
        <v>3574480.7578258873</v>
      </c>
      <c r="H552" s="56">
        <v>-0.2148048596554476</v>
      </c>
      <c r="I552" s="58">
        <v>-767815.83752588788</v>
      </c>
      <c r="J552" s="58">
        <v>2345.8663860819265</v>
      </c>
      <c r="K552" s="58">
        <v>2987.6221407235585</v>
      </c>
      <c r="L552" s="58">
        <v>2542.4499999999998</v>
      </c>
      <c r="M552" s="51" t="s">
        <v>6524</v>
      </c>
      <c r="N552" s="54" t="s">
        <v>6527</v>
      </c>
    </row>
    <row r="553" spans="1:14" ht="15.75" customHeight="1" x14ac:dyDescent="0.2">
      <c r="A553" s="50" t="s">
        <v>3480</v>
      </c>
      <c r="B553" s="50" t="s">
        <v>3481</v>
      </c>
      <c r="C553" s="50">
        <v>3108</v>
      </c>
      <c r="D553" s="50" t="s">
        <v>3482</v>
      </c>
      <c r="E553" s="55">
        <v>1013.8599999999999</v>
      </c>
      <c r="F553" s="55">
        <v>3384672.8485000003</v>
      </c>
      <c r="G553" s="55">
        <v>3788527.7014474426</v>
      </c>
      <c r="H553" s="56">
        <v>-0.10659941929239314</v>
      </c>
      <c r="I553" s="58">
        <v>-403854.85294744233</v>
      </c>
      <c r="J553" s="58">
        <v>3338.4025886217037</v>
      </c>
      <c r="K553" s="58">
        <v>3736.736533098695</v>
      </c>
      <c r="L553" s="58">
        <v>3388.9</v>
      </c>
      <c r="M553" s="51" t="s">
        <v>6524</v>
      </c>
      <c r="N553" s="54" t="s">
        <v>6527</v>
      </c>
    </row>
    <row r="554" spans="1:14" ht="15.75" customHeight="1" x14ac:dyDescent="0.2">
      <c r="A554" s="50" t="s">
        <v>3486</v>
      </c>
      <c r="B554" s="50" t="s">
        <v>3487</v>
      </c>
      <c r="C554" s="50">
        <v>3110</v>
      </c>
      <c r="D554" s="50" t="s">
        <v>3488</v>
      </c>
      <c r="E554" s="55">
        <v>773.82999999999993</v>
      </c>
      <c r="F554" s="55">
        <v>236590.78419999999</v>
      </c>
      <c r="G554" s="55">
        <v>309602.2687080297</v>
      </c>
      <c r="H554" s="56">
        <v>-0.23582348027586053</v>
      </c>
      <c r="I554" s="58">
        <v>-73011.484508029709</v>
      </c>
      <c r="J554" s="58">
        <v>305.74</v>
      </c>
      <c r="K554" s="58">
        <v>400.09080638903862</v>
      </c>
      <c r="L554" s="58">
        <v>305.74</v>
      </c>
      <c r="M554" s="51" t="s">
        <v>6525</v>
      </c>
      <c r="N554" s="54" t="s">
        <v>6528</v>
      </c>
    </row>
    <row r="555" spans="1:14" ht="15.75" customHeight="1" x14ac:dyDescent="0.2">
      <c r="A555" s="50" t="s">
        <v>3489</v>
      </c>
      <c r="B555" s="50" t="s">
        <v>3490</v>
      </c>
      <c r="C555" s="50">
        <v>3111</v>
      </c>
      <c r="D555" s="50" t="s">
        <v>3491</v>
      </c>
      <c r="E555" s="55">
        <v>1382.1599999999999</v>
      </c>
      <c r="F555" s="55">
        <v>968721.09020000009</v>
      </c>
      <c r="G555" s="55">
        <v>1217025.1068758718</v>
      </c>
      <c r="H555" s="56">
        <v>-0.20402538556765948</v>
      </c>
      <c r="I555" s="58">
        <v>-248304.01667587168</v>
      </c>
      <c r="J555" s="58">
        <v>700.87478309312974</v>
      </c>
      <c r="K555" s="58">
        <v>880.52403981874158</v>
      </c>
      <c r="L555" s="58">
        <v>946.15</v>
      </c>
      <c r="M555" s="51" t="s">
        <v>6524</v>
      </c>
      <c r="N555" s="54" t="s">
        <v>6522</v>
      </c>
    </row>
    <row r="556" spans="1:14" ht="15.75" customHeight="1" x14ac:dyDescent="0.2">
      <c r="A556" s="50" t="s">
        <v>3492</v>
      </c>
      <c r="B556" s="50" t="s">
        <v>3493</v>
      </c>
      <c r="C556" s="50">
        <v>3112</v>
      </c>
      <c r="D556" s="50" t="s">
        <v>3494</v>
      </c>
      <c r="E556" s="55">
        <v>697.9899999999999</v>
      </c>
      <c r="F556" s="55">
        <v>1107979.9949</v>
      </c>
      <c r="G556" s="55">
        <v>1309869.5219585244</v>
      </c>
      <c r="H556" s="56">
        <v>-0.15412949433059409</v>
      </c>
      <c r="I556" s="58">
        <v>-201889.52705852431</v>
      </c>
      <c r="J556" s="58">
        <v>1587.3866314703653</v>
      </c>
      <c r="K556" s="58">
        <v>1876.6307854819188</v>
      </c>
      <c r="L556" s="58">
        <v>1576.02</v>
      </c>
      <c r="M556" s="51" t="s">
        <v>6524</v>
      </c>
      <c r="N556" s="54" t="s">
        <v>6522</v>
      </c>
    </row>
    <row r="557" spans="1:14" ht="15.75" customHeight="1" x14ac:dyDescent="0.2">
      <c r="A557" s="50" t="s">
        <v>3495</v>
      </c>
      <c r="B557" s="50" t="s">
        <v>3496</v>
      </c>
      <c r="C557" s="50">
        <v>3113</v>
      </c>
      <c r="D557" s="50" t="s">
        <v>3497</v>
      </c>
      <c r="E557" s="55">
        <v>838.80000000000007</v>
      </c>
      <c r="F557" s="55">
        <v>1487895.3217999998</v>
      </c>
      <c r="G557" s="55">
        <v>2714043.2105906201</v>
      </c>
      <c r="H557" s="56">
        <v>-0.45177905937753682</v>
      </c>
      <c r="I557" s="58">
        <v>-1226147.8887906203</v>
      </c>
      <c r="J557" s="58">
        <v>1773.8380088221265</v>
      </c>
      <c r="K557" s="58">
        <v>3235.6261451962564</v>
      </c>
      <c r="L557" s="58">
        <v>1798.1</v>
      </c>
      <c r="M557" s="51" t="s">
        <v>6525</v>
      </c>
      <c r="N557" s="54" t="s">
        <v>6527</v>
      </c>
    </row>
    <row r="558" spans="1:14" ht="15.75" customHeight="1" x14ac:dyDescent="0.2">
      <c r="A558" s="50" t="s">
        <v>3501</v>
      </c>
      <c r="B558" s="50" t="s">
        <v>3502</v>
      </c>
      <c r="C558" s="50">
        <v>3115</v>
      </c>
      <c r="D558" s="50" t="s">
        <v>3503</v>
      </c>
      <c r="E558" s="55">
        <v>2224.2799999999997</v>
      </c>
      <c r="F558" s="55">
        <v>2263123.3960000002</v>
      </c>
      <c r="G558" s="55">
        <v>2860033.9476774838</v>
      </c>
      <c r="H558" s="56">
        <v>-0.20870750578405206</v>
      </c>
      <c r="I558" s="58">
        <v>-596910.5516774836</v>
      </c>
      <c r="J558" s="58">
        <v>1017.4633571312966</v>
      </c>
      <c r="K558" s="58">
        <v>1285.8246028726078</v>
      </c>
      <c r="L558" s="58">
        <v>1017</v>
      </c>
      <c r="M558" s="51" t="s">
        <v>6525</v>
      </c>
      <c r="N558" s="54" t="s">
        <v>6526</v>
      </c>
    </row>
    <row r="559" spans="1:14" ht="15.75" customHeight="1" x14ac:dyDescent="0.2">
      <c r="A559" s="50" t="s">
        <v>3504</v>
      </c>
      <c r="B559" s="50" t="s">
        <v>3505</v>
      </c>
      <c r="C559" s="50">
        <v>3116</v>
      </c>
      <c r="D559" s="50" t="s">
        <v>3506</v>
      </c>
      <c r="E559" s="55">
        <v>578.09</v>
      </c>
      <c r="F559" s="55">
        <v>822975.46470000001</v>
      </c>
      <c r="G559" s="55">
        <v>967148.42593332531</v>
      </c>
      <c r="H559" s="56">
        <v>-0.14907015031761472</v>
      </c>
      <c r="I559" s="58">
        <v>-144172.9612333253</v>
      </c>
      <c r="J559" s="58">
        <v>1423.6113143282187</v>
      </c>
      <c r="K559" s="58">
        <v>1673.0066701263215</v>
      </c>
      <c r="L559" s="58">
        <v>1421.73</v>
      </c>
      <c r="M559" s="51" t="s">
        <v>6525</v>
      </c>
      <c r="N559" s="54" t="s">
        <v>6522</v>
      </c>
    </row>
    <row r="560" spans="1:14" ht="15.75" customHeight="1" x14ac:dyDescent="0.2">
      <c r="A560" s="50" t="s">
        <v>3507</v>
      </c>
      <c r="B560" s="50" t="s">
        <v>3508</v>
      </c>
      <c r="C560" s="50">
        <v>3117</v>
      </c>
      <c r="D560" s="50" t="s">
        <v>3509</v>
      </c>
      <c r="E560" s="55">
        <v>209.32</v>
      </c>
      <c r="F560" s="55">
        <v>390260.22120000003</v>
      </c>
      <c r="G560" s="55">
        <v>590345.76502809371</v>
      </c>
      <c r="H560" s="56">
        <v>-0.33892941337280857</v>
      </c>
      <c r="I560" s="58">
        <v>-200085.54382809368</v>
      </c>
      <c r="J560" s="58">
        <v>1864.4191725587618</v>
      </c>
      <c r="K560" s="58">
        <v>2820.3027184602224</v>
      </c>
      <c r="L560" s="58">
        <v>1934.16</v>
      </c>
      <c r="M560" s="51" t="s">
        <v>6525</v>
      </c>
      <c r="N560" s="54" t="s">
        <v>6530</v>
      </c>
    </row>
    <row r="561" spans="1:14" ht="15.75" customHeight="1" x14ac:dyDescent="0.2">
      <c r="A561" s="50" t="s">
        <v>3510</v>
      </c>
      <c r="B561" s="50" t="s">
        <v>3511</v>
      </c>
      <c r="C561" s="50">
        <v>3119</v>
      </c>
      <c r="D561" s="50" t="s">
        <v>3512</v>
      </c>
      <c r="E561" s="55">
        <v>2998.12</v>
      </c>
      <c r="F561" s="55">
        <v>1132210.0367999999</v>
      </c>
      <c r="G561" s="55">
        <v>1028189.8546478605</v>
      </c>
      <c r="H561" s="56">
        <v>0.10116826350884844</v>
      </c>
      <c r="I561" s="58">
        <v>104020.18215213937</v>
      </c>
      <c r="J561" s="58">
        <v>377.64</v>
      </c>
      <c r="K561" s="58">
        <v>342.9448636638495</v>
      </c>
      <c r="L561" s="58">
        <v>377.64</v>
      </c>
      <c r="M561" s="51" t="s">
        <v>6525</v>
      </c>
      <c r="N561" s="54" t="s">
        <v>6522</v>
      </c>
    </row>
    <row r="562" spans="1:14" ht="15.75" customHeight="1" x14ac:dyDescent="0.2">
      <c r="A562" s="50" t="s">
        <v>3513</v>
      </c>
      <c r="B562" s="50" t="s">
        <v>3514</v>
      </c>
      <c r="C562" s="50">
        <v>3120</v>
      </c>
      <c r="D562" s="50" t="s">
        <v>3515</v>
      </c>
      <c r="E562" s="55">
        <v>1443.7299999999998</v>
      </c>
      <c r="F562" s="55">
        <v>1384890.2991999995</v>
      </c>
      <c r="G562" s="55">
        <v>1699953.1772423703</v>
      </c>
      <c r="H562" s="56">
        <v>-0.18533620940869644</v>
      </c>
      <c r="I562" s="58">
        <v>-315062.87804237078</v>
      </c>
      <c r="J562" s="58">
        <v>959.24466430703785</v>
      </c>
      <c r="K562" s="58">
        <v>1177.4730574569833</v>
      </c>
      <c r="L562" s="58">
        <v>959.04</v>
      </c>
      <c r="M562" s="51" t="s">
        <v>6524</v>
      </c>
      <c r="N562" s="54" t="s">
        <v>6526</v>
      </c>
    </row>
    <row r="563" spans="1:14" ht="15.75" customHeight="1" x14ac:dyDescent="0.2">
      <c r="A563" s="50" t="s">
        <v>3516</v>
      </c>
      <c r="B563" s="50" t="s">
        <v>3517</v>
      </c>
      <c r="C563" s="50">
        <v>3121</v>
      </c>
      <c r="D563" s="50" t="s">
        <v>3518</v>
      </c>
      <c r="E563" s="55">
        <v>505.9</v>
      </c>
      <c r="F563" s="55">
        <v>654607.4412</v>
      </c>
      <c r="G563" s="55">
        <v>900760.36326791812</v>
      </c>
      <c r="H563" s="56">
        <v>-0.27327237310363695</v>
      </c>
      <c r="I563" s="58">
        <v>-246152.92206791812</v>
      </c>
      <c r="J563" s="58">
        <v>1293.9463158727021</v>
      </c>
      <c r="K563" s="58">
        <v>1780.5107002726195</v>
      </c>
      <c r="L563" s="58">
        <v>1274.19</v>
      </c>
      <c r="M563" s="51" t="s">
        <v>6525</v>
      </c>
      <c r="N563" s="54" t="s">
        <v>6527</v>
      </c>
    </row>
    <row r="564" spans="1:14" ht="15.75" customHeight="1" x14ac:dyDescent="0.2">
      <c r="A564" s="50" t="s">
        <v>3519</v>
      </c>
      <c r="B564" s="50" t="s">
        <v>3520</v>
      </c>
      <c r="C564" s="50">
        <v>3122</v>
      </c>
      <c r="D564" s="50" t="s">
        <v>3521</v>
      </c>
      <c r="E564" s="55">
        <v>223.45999999999998</v>
      </c>
      <c r="F564" s="55">
        <v>297892.03230000002</v>
      </c>
      <c r="G564" s="55">
        <v>576310.09798596671</v>
      </c>
      <c r="H564" s="56">
        <v>-0.48310461097064838</v>
      </c>
      <c r="I564" s="58">
        <v>-278418.06568596669</v>
      </c>
      <c r="J564" s="58">
        <v>1333.0888405083685</v>
      </c>
      <c r="K564" s="58">
        <v>2579.0302424862025</v>
      </c>
      <c r="L564" s="58">
        <v>1328.38</v>
      </c>
      <c r="M564" s="51" t="s">
        <v>6525</v>
      </c>
      <c r="N564" s="54" t="s">
        <v>6530</v>
      </c>
    </row>
    <row r="565" spans="1:14" ht="15.75" customHeight="1" x14ac:dyDescent="0.2">
      <c r="A565" s="50" t="s">
        <v>3522</v>
      </c>
      <c r="B565" s="50" t="s">
        <v>3523</v>
      </c>
      <c r="C565" s="50">
        <v>3124</v>
      </c>
      <c r="D565" s="50" t="s">
        <v>3524</v>
      </c>
      <c r="E565" s="55">
        <v>1947.5099999999998</v>
      </c>
      <c r="F565" s="55">
        <v>886681.82790000015</v>
      </c>
      <c r="G565" s="55">
        <v>831476.58273540449</v>
      </c>
      <c r="H565" s="56">
        <v>6.6394227222828839E-2</v>
      </c>
      <c r="I565" s="58">
        <v>55205.245164595661</v>
      </c>
      <c r="J565" s="58">
        <v>455.29000000000013</v>
      </c>
      <c r="K565" s="58">
        <v>426.94342146402568</v>
      </c>
      <c r="L565" s="58">
        <v>455.29</v>
      </c>
      <c r="M565" s="51" t="s">
        <v>6525</v>
      </c>
      <c r="N565" s="54" t="s">
        <v>6527</v>
      </c>
    </row>
    <row r="566" spans="1:14" ht="15.75" customHeight="1" x14ac:dyDescent="0.2">
      <c r="A566" s="50" t="s">
        <v>3525</v>
      </c>
      <c r="B566" s="50" t="s">
        <v>3526</v>
      </c>
      <c r="C566" s="50">
        <v>3125</v>
      </c>
      <c r="D566" s="50" t="s">
        <v>3527</v>
      </c>
      <c r="E566" s="55">
        <v>2588.3799999999997</v>
      </c>
      <c r="F566" s="55">
        <v>2528502.0872</v>
      </c>
      <c r="G566" s="55">
        <v>2879987.2964084153</v>
      </c>
      <c r="H566" s="56">
        <v>-0.12204401375198659</v>
      </c>
      <c r="I566" s="58">
        <v>-351485.20920841536</v>
      </c>
      <c r="J566" s="58">
        <v>976.86664523756178</v>
      </c>
      <c r="K566" s="58">
        <v>1112.6601567035814</v>
      </c>
      <c r="L566" s="58">
        <v>967.74</v>
      </c>
      <c r="M566" s="51" t="s">
        <v>6521</v>
      </c>
      <c r="N566" s="54" t="s">
        <v>6522</v>
      </c>
    </row>
    <row r="567" spans="1:14" ht="15.75" customHeight="1" x14ac:dyDescent="0.2">
      <c r="A567" s="50" t="s">
        <v>3528</v>
      </c>
      <c r="B567" s="50" t="s">
        <v>3529</v>
      </c>
      <c r="C567" s="50">
        <v>3126</v>
      </c>
      <c r="D567" s="50" t="s">
        <v>3530</v>
      </c>
      <c r="E567" s="55">
        <v>1428.42</v>
      </c>
      <c r="F567" s="55">
        <v>2137428.4386000005</v>
      </c>
      <c r="G567" s="55">
        <v>2582307.2148734406</v>
      </c>
      <c r="H567" s="56">
        <v>-0.17227956987884718</v>
      </c>
      <c r="I567" s="58">
        <v>-444878.7762734401</v>
      </c>
      <c r="J567" s="58">
        <v>1496.3585210232286</v>
      </c>
      <c r="K567" s="58">
        <v>1807.8066779192677</v>
      </c>
      <c r="L567" s="58">
        <v>1478.16</v>
      </c>
      <c r="M567" s="51" t="s">
        <v>6524</v>
      </c>
      <c r="N567" s="54" t="s">
        <v>6522</v>
      </c>
    </row>
    <row r="568" spans="1:14" ht="15.75" customHeight="1" x14ac:dyDescent="0.2">
      <c r="A568" s="50" t="s">
        <v>3531</v>
      </c>
      <c r="B568" s="50" t="s">
        <v>3532</v>
      </c>
      <c r="C568" s="50">
        <v>3127</v>
      </c>
      <c r="D568" s="50" t="s">
        <v>3533</v>
      </c>
      <c r="E568" s="55">
        <v>1148.97</v>
      </c>
      <c r="F568" s="55">
        <v>2510156.9811</v>
      </c>
      <c r="G568" s="55">
        <v>3220769.39483685</v>
      </c>
      <c r="H568" s="56">
        <v>-0.22063436608532683</v>
      </c>
      <c r="I568" s="58">
        <v>-710612.41373685002</v>
      </c>
      <c r="J568" s="58">
        <v>2184.7019339930544</v>
      </c>
      <c r="K568" s="58">
        <v>2803.1797129923757</v>
      </c>
      <c r="L568" s="58">
        <v>2126.65</v>
      </c>
      <c r="M568" s="51" t="s">
        <v>6524</v>
      </c>
      <c r="N568" s="54" t="s">
        <v>6527</v>
      </c>
    </row>
    <row r="569" spans="1:14" ht="15.75" customHeight="1" x14ac:dyDescent="0.2">
      <c r="A569" s="50" t="s">
        <v>3630</v>
      </c>
      <c r="B569" s="50" t="s">
        <v>3631</v>
      </c>
      <c r="C569" s="50">
        <v>3170</v>
      </c>
      <c r="D569" s="50" t="s">
        <v>3632</v>
      </c>
      <c r="E569" s="55">
        <v>6498.7100000000009</v>
      </c>
      <c r="F569" s="55">
        <v>2527738.2415999998</v>
      </c>
      <c r="G569" s="55">
        <v>2491076.3636325952</v>
      </c>
      <c r="H569" s="56">
        <v>1.4717283862764718E-2</v>
      </c>
      <c r="I569" s="58">
        <v>36661.877967404667</v>
      </c>
      <c r="J569" s="58">
        <v>388.95999999999992</v>
      </c>
      <c r="K569" s="58">
        <v>383.31859147932357</v>
      </c>
      <c r="L569" s="58">
        <v>388.96</v>
      </c>
      <c r="M569" s="51" t="s">
        <v>6525</v>
      </c>
      <c r="N569" s="54" t="s">
        <v>6526</v>
      </c>
    </row>
    <row r="570" spans="1:14" ht="15.75" customHeight="1" x14ac:dyDescent="0.2">
      <c r="A570" s="50" t="s">
        <v>3537</v>
      </c>
      <c r="B570" s="50" t="s">
        <v>3538</v>
      </c>
      <c r="C570" s="50">
        <v>3129</v>
      </c>
      <c r="D570" s="50" t="s">
        <v>3539</v>
      </c>
      <c r="E570" s="55">
        <v>648.96</v>
      </c>
      <c r="F570" s="55">
        <v>541349.9388</v>
      </c>
      <c r="G570" s="55">
        <v>644232.99323768937</v>
      </c>
      <c r="H570" s="56">
        <v>-0.15969851826531756</v>
      </c>
      <c r="I570" s="58">
        <v>-102883.05443768937</v>
      </c>
      <c r="J570" s="58">
        <v>834.18074889053253</v>
      </c>
      <c r="K570" s="58">
        <v>992.71602754821458</v>
      </c>
      <c r="L570" s="58">
        <v>830.4</v>
      </c>
      <c r="M570" s="51" t="s">
        <v>6524</v>
      </c>
      <c r="N570" s="54" t="s">
        <v>6522</v>
      </c>
    </row>
    <row r="571" spans="1:14" ht="15.75" customHeight="1" x14ac:dyDescent="0.2">
      <c r="A571" s="50" t="s">
        <v>3579</v>
      </c>
      <c r="B571" s="50" t="s">
        <v>3580</v>
      </c>
      <c r="C571" s="50">
        <v>3148</v>
      </c>
      <c r="D571" s="50" t="s">
        <v>3581</v>
      </c>
      <c r="E571" s="55">
        <v>208.57000000000002</v>
      </c>
      <c r="F571" s="55">
        <v>175906.98850000001</v>
      </c>
      <c r="G571" s="55">
        <v>234982.50613161878</v>
      </c>
      <c r="H571" s="56">
        <v>-0.2514038964182691</v>
      </c>
      <c r="I571" s="58">
        <v>-59075.517631618772</v>
      </c>
      <c r="J571" s="58">
        <v>843.39544757155863</v>
      </c>
      <c r="K571" s="58">
        <v>1126.6361707418073</v>
      </c>
      <c r="L571" s="58">
        <v>970.67</v>
      </c>
      <c r="M571" s="51" t="s">
        <v>6525</v>
      </c>
      <c r="N571" s="54" t="s">
        <v>6531</v>
      </c>
    </row>
    <row r="572" spans="1:14" ht="15.75" customHeight="1" x14ac:dyDescent="0.2">
      <c r="A572" s="50" t="s">
        <v>3636</v>
      </c>
      <c r="B572" s="50" t="s">
        <v>3637</v>
      </c>
      <c r="C572" s="50">
        <v>3172</v>
      </c>
      <c r="D572" s="50" t="s">
        <v>3638</v>
      </c>
      <c r="E572" s="55">
        <v>479.26</v>
      </c>
      <c r="F572" s="55">
        <v>135668.92080000002</v>
      </c>
      <c r="G572" s="55">
        <v>162131.47112047437</v>
      </c>
      <c r="H572" s="56">
        <v>-0.16321661758568096</v>
      </c>
      <c r="I572" s="58">
        <v>-26462.550320474344</v>
      </c>
      <c r="J572" s="58">
        <v>283.08000000000004</v>
      </c>
      <c r="K572" s="58">
        <v>338.29543696631134</v>
      </c>
      <c r="L572" s="58">
        <v>283.08</v>
      </c>
      <c r="M572" s="51" t="s">
        <v>6525</v>
      </c>
      <c r="N572" s="54" t="s">
        <v>6531</v>
      </c>
    </row>
    <row r="573" spans="1:14" ht="15.75" customHeight="1" x14ac:dyDescent="0.2">
      <c r="A573" s="50" t="s">
        <v>3588</v>
      </c>
      <c r="B573" s="50" t="s">
        <v>3589</v>
      </c>
      <c r="C573" s="50">
        <v>3153</v>
      </c>
      <c r="D573" s="50" t="s">
        <v>3590</v>
      </c>
      <c r="E573" s="55">
        <v>872.01</v>
      </c>
      <c r="F573" s="55">
        <v>218011.22010000001</v>
      </c>
      <c r="G573" s="55">
        <v>345294.20091908757</v>
      </c>
      <c r="H573" s="56">
        <v>-0.36862183170262297</v>
      </c>
      <c r="I573" s="58">
        <v>-127282.98081908756</v>
      </c>
      <c r="J573" s="58">
        <v>250.01000000000002</v>
      </c>
      <c r="K573" s="58">
        <v>395.97504721171498</v>
      </c>
      <c r="L573" s="58">
        <v>250.01</v>
      </c>
      <c r="M573" s="51" t="s">
        <v>6525</v>
      </c>
      <c r="N573" s="54" t="s">
        <v>6527</v>
      </c>
    </row>
    <row r="574" spans="1:14" ht="15.75" customHeight="1" x14ac:dyDescent="0.2">
      <c r="A574" s="50" t="s">
        <v>3591</v>
      </c>
      <c r="B574" s="50" t="s">
        <v>3592</v>
      </c>
      <c r="C574" s="50">
        <v>3154</v>
      </c>
      <c r="D574" s="50" t="s">
        <v>3593</v>
      </c>
      <c r="E574" s="55">
        <v>2059.5099999999998</v>
      </c>
      <c r="F574" s="55">
        <v>1760486.6495000001</v>
      </c>
      <c r="G574" s="55">
        <v>1997532.1410901507</v>
      </c>
      <c r="H574" s="56">
        <v>-0.11866917518572861</v>
      </c>
      <c r="I574" s="58">
        <v>-237045.49159015063</v>
      </c>
      <c r="J574" s="58">
        <v>854.80849789513047</v>
      </c>
      <c r="K574" s="58">
        <v>969.90650256136212</v>
      </c>
      <c r="L574" s="58">
        <v>807.2</v>
      </c>
      <c r="M574" s="51" t="s">
        <v>6521</v>
      </c>
      <c r="N574" s="54" t="s">
        <v>6522</v>
      </c>
    </row>
    <row r="575" spans="1:14" ht="15.75" customHeight="1" x14ac:dyDescent="0.2">
      <c r="A575" s="50" t="s">
        <v>3594</v>
      </c>
      <c r="B575" s="50" t="s">
        <v>3595</v>
      </c>
      <c r="C575" s="50">
        <v>3155</v>
      </c>
      <c r="D575" s="50" t="s">
        <v>3596</v>
      </c>
      <c r="E575" s="55">
        <v>624.28</v>
      </c>
      <c r="F575" s="55">
        <v>600418.63240000012</v>
      </c>
      <c r="G575" s="55">
        <v>721369.77557462978</v>
      </c>
      <c r="H575" s="56">
        <v>-0.16766871481173751</v>
      </c>
      <c r="I575" s="58">
        <v>-120951.14317462966</v>
      </c>
      <c r="J575" s="58">
        <v>961.77777984237866</v>
      </c>
      <c r="K575" s="58">
        <v>1155.5228031886811</v>
      </c>
      <c r="L575" s="58">
        <v>957.08</v>
      </c>
      <c r="M575" s="51" t="s">
        <v>6524</v>
      </c>
      <c r="N575" s="54" t="s">
        <v>6522</v>
      </c>
    </row>
    <row r="576" spans="1:14" ht="15.75" customHeight="1" x14ac:dyDescent="0.2">
      <c r="A576" s="50" t="s">
        <v>3639</v>
      </c>
      <c r="B576" s="50" t="s">
        <v>3640</v>
      </c>
      <c r="C576" s="50">
        <v>3173</v>
      </c>
      <c r="D576" s="50" t="s">
        <v>3641</v>
      </c>
      <c r="E576" s="55">
        <v>1140.3899999999999</v>
      </c>
      <c r="F576" s="55">
        <v>401770.80090000003</v>
      </c>
      <c r="G576" s="55">
        <v>470576.62188398739</v>
      </c>
      <c r="H576" s="56">
        <v>-0.1462159779814779</v>
      </c>
      <c r="I576" s="58">
        <v>-68805.82098398736</v>
      </c>
      <c r="J576" s="58">
        <v>352.31000000000006</v>
      </c>
      <c r="K576" s="58">
        <v>412.64534228113843</v>
      </c>
      <c r="L576" s="58">
        <v>352.31</v>
      </c>
      <c r="M576" s="51" t="s">
        <v>6525</v>
      </c>
      <c r="N576" s="54" t="s">
        <v>6522</v>
      </c>
    </row>
    <row r="577" spans="1:14" ht="15.75" customHeight="1" x14ac:dyDescent="0.2">
      <c r="A577" s="50" t="s">
        <v>3645</v>
      </c>
      <c r="B577" s="50" t="s">
        <v>3646</v>
      </c>
      <c r="C577" s="50">
        <v>3314</v>
      </c>
      <c r="D577" s="50" t="s">
        <v>3647</v>
      </c>
      <c r="E577" s="55">
        <v>331.99</v>
      </c>
      <c r="F577" s="55">
        <v>215790.1801</v>
      </c>
      <c r="G577" s="55">
        <v>362245.57568585925</v>
      </c>
      <c r="H577" s="56">
        <v>-0.40429864549364691</v>
      </c>
      <c r="I577" s="58">
        <v>-146455.39558585925</v>
      </c>
      <c r="J577" s="58">
        <v>649.99</v>
      </c>
      <c r="K577" s="58">
        <v>1091.1339970657527</v>
      </c>
      <c r="L577" s="58">
        <v>649.99</v>
      </c>
      <c r="M577" s="51" t="s">
        <v>6525</v>
      </c>
      <c r="N577" s="54" t="s">
        <v>6527</v>
      </c>
    </row>
    <row r="578" spans="1:14" ht="15.75" customHeight="1" x14ac:dyDescent="0.2">
      <c r="A578" s="50" t="s">
        <v>3657</v>
      </c>
      <c r="B578" s="50" t="s">
        <v>3658</v>
      </c>
      <c r="C578" s="50">
        <v>3318</v>
      </c>
      <c r="D578" s="50" t="s">
        <v>3659</v>
      </c>
      <c r="E578" s="55">
        <v>683.31999999999994</v>
      </c>
      <c r="F578" s="55">
        <v>444151.16680000001</v>
      </c>
      <c r="G578" s="55">
        <v>377983.01577246928</v>
      </c>
      <c r="H578" s="56">
        <v>0.17505588417062978</v>
      </c>
      <c r="I578" s="58">
        <v>66168.151027530723</v>
      </c>
      <c r="J578" s="58">
        <v>649.99000000000012</v>
      </c>
      <c r="K578" s="58">
        <v>553.15667004107786</v>
      </c>
      <c r="L578" s="58">
        <v>649.99</v>
      </c>
      <c r="M578" s="51" t="s">
        <v>6523</v>
      </c>
      <c r="N578" s="54" t="s">
        <v>6530</v>
      </c>
    </row>
    <row r="579" spans="1:14" ht="15.75" customHeight="1" x14ac:dyDescent="0.2">
      <c r="A579" s="50" t="s">
        <v>3660</v>
      </c>
      <c r="B579" s="50" t="s">
        <v>3661</v>
      </c>
      <c r="C579" s="50">
        <v>3319</v>
      </c>
      <c r="D579" s="50" t="s">
        <v>3662</v>
      </c>
      <c r="E579" s="55">
        <v>11631.389999999998</v>
      </c>
      <c r="F579" s="55">
        <v>6731065.7313999999</v>
      </c>
      <c r="G579" s="55">
        <v>9239577.6132666562</v>
      </c>
      <c r="H579" s="56">
        <v>-0.27149638077229932</v>
      </c>
      <c r="I579" s="58">
        <v>-2508511.8818666562</v>
      </c>
      <c r="J579" s="58">
        <v>578.69830960873992</v>
      </c>
      <c r="K579" s="58">
        <v>794.36573043003955</v>
      </c>
      <c r="L579" s="58">
        <v>578.22</v>
      </c>
      <c r="M579" s="51" t="s">
        <v>6521</v>
      </c>
      <c r="N579" s="54" t="s">
        <v>6522</v>
      </c>
    </row>
    <row r="580" spans="1:14" ht="15.75" customHeight="1" x14ac:dyDescent="0.2">
      <c r="A580" s="50" t="s">
        <v>3663</v>
      </c>
      <c r="B580" s="50" t="s">
        <v>3664</v>
      </c>
      <c r="C580" s="50">
        <v>3320</v>
      </c>
      <c r="D580" s="50" t="s">
        <v>3665</v>
      </c>
      <c r="E580" s="55">
        <v>456.84999999999997</v>
      </c>
      <c r="F580" s="55">
        <v>915971.07020000007</v>
      </c>
      <c r="G580" s="55">
        <v>811763.42831190431</v>
      </c>
      <c r="H580" s="56">
        <v>0.1283719347948451</v>
      </c>
      <c r="I580" s="58">
        <v>104207.64188809576</v>
      </c>
      <c r="J580" s="58">
        <v>2004.9711507059212</v>
      </c>
      <c r="K580" s="58">
        <v>1776.8708072932129</v>
      </c>
      <c r="L580" s="58">
        <v>1997.98</v>
      </c>
      <c r="M580" s="51" t="s">
        <v>6523</v>
      </c>
      <c r="N580" s="54" t="s">
        <v>6530</v>
      </c>
    </row>
    <row r="581" spans="1:14" ht="15.75" customHeight="1" x14ac:dyDescent="0.2">
      <c r="A581" s="50" t="s">
        <v>3672</v>
      </c>
      <c r="B581" s="50" t="s">
        <v>3673</v>
      </c>
      <c r="C581" s="50">
        <v>3323</v>
      </c>
      <c r="D581" s="50" t="s">
        <v>3674</v>
      </c>
      <c r="E581" s="55">
        <v>64497.87</v>
      </c>
      <c r="F581" s="55">
        <v>37293958.391400002</v>
      </c>
      <c r="G581" s="55">
        <v>36983403.104895346</v>
      </c>
      <c r="H581" s="56">
        <v>8.3971527883421881E-3</v>
      </c>
      <c r="I581" s="58">
        <v>310555.28650465608</v>
      </c>
      <c r="J581" s="58">
        <v>578.22</v>
      </c>
      <c r="K581" s="58">
        <v>573.40503035054246</v>
      </c>
      <c r="L581" s="58">
        <v>578.22</v>
      </c>
      <c r="M581" s="51" t="s">
        <v>6521</v>
      </c>
      <c r="N581" s="54" t="s">
        <v>6522</v>
      </c>
    </row>
    <row r="582" spans="1:14" ht="15.75" customHeight="1" x14ac:dyDescent="0.2">
      <c r="A582" s="50" t="s">
        <v>3675</v>
      </c>
      <c r="B582" s="50" t="s">
        <v>3676</v>
      </c>
      <c r="C582" s="50">
        <v>3324</v>
      </c>
      <c r="D582" s="50" t="s">
        <v>3677</v>
      </c>
      <c r="E582" s="55">
        <v>4799.5300000000007</v>
      </c>
      <c r="F582" s="55">
        <v>8674266.0602000002</v>
      </c>
      <c r="G582" s="55">
        <v>9197285.8144151513</v>
      </c>
      <c r="H582" s="56">
        <v>-5.6866750122672949E-2</v>
      </c>
      <c r="I582" s="58">
        <v>-523019.75421515107</v>
      </c>
      <c r="J582" s="58">
        <v>1807.3157288734519</v>
      </c>
      <c r="K582" s="58">
        <v>1916.2888479528517</v>
      </c>
      <c r="L582" s="58">
        <v>1807.07</v>
      </c>
      <c r="M582" s="51" t="s">
        <v>6521</v>
      </c>
      <c r="N582" s="54" t="s">
        <v>6522</v>
      </c>
    </row>
    <row r="583" spans="1:14" ht="15.75" customHeight="1" x14ac:dyDescent="0.2">
      <c r="A583" s="50" t="s">
        <v>3678</v>
      </c>
      <c r="B583" s="50" t="s">
        <v>3679</v>
      </c>
      <c r="C583" s="50">
        <v>3325</v>
      </c>
      <c r="D583" s="50" t="s">
        <v>3680</v>
      </c>
      <c r="E583" s="55">
        <v>1797.31</v>
      </c>
      <c r="F583" s="55">
        <v>4051669.4048999995</v>
      </c>
      <c r="G583" s="55">
        <v>4209264.1119810501</v>
      </c>
      <c r="H583" s="56">
        <v>-3.7439966437952998E-2</v>
      </c>
      <c r="I583" s="58">
        <v>-157594.70708105061</v>
      </c>
      <c r="J583" s="58">
        <v>2254.2963678497308</v>
      </c>
      <c r="K583" s="58">
        <v>2341.9800212434416</v>
      </c>
      <c r="L583" s="58">
        <v>2247.9899999999998</v>
      </c>
      <c r="M583" s="51" t="s">
        <v>6521</v>
      </c>
      <c r="N583" s="54" t="s">
        <v>6527</v>
      </c>
    </row>
    <row r="584" spans="1:14" ht="15.75" customHeight="1" x14ac:dyDescent="0.2">
      <c r="A584" s="50" t="s">
        <v>3684</v>
      </c>
      <c r="B584" s="50" t="s">
        <v>3685</v>
      </c>
      <c r="C584" s="50">
        <v>3328</v>
      </c>
      <c r="D584" s="50" t="s">
        <v>3686</v>
      </c>
      <c r="E584" s="55">
        <v>8014.8899999999994</v>
      </c>
      <c r="F584" s="55">
        <v>8576131.7976000011</v>
      </c>
      <c r="G584" s="55">
        <v>10642108.608840438</v>
      </c>
      <c r="H584" s="56">
        <v>-0.19413228028176877</v>
      </c>
      <c r="I584" s="58">
        <v>-2065976.8112404365</v>
      </c>
      <c r="J584" s="58">
        <v>1070.024890871865</v>
      </c>
      <c r="K584" s="58">
        <v>1327.7922228303119</v>
      </c>
      <c r="L584" s="58">
        <v>1068.72</v>
      </c>
      <c r="M584" s="51" t="s">
        <v>6525</v>
      </c>
      <c r="N584" s="54" t="s">
        <v>6522</v>
      </c>
    </row>
    <row r="585" spans="1:14" ht="15.75" customHeight="1" x14ac:dyDescent="0.2">
      <c r="A585" s="50" t="s">
        <v>3687</v>
      </c>
      <c r="B585" s="50" t="s">
        <v>3688</v>
      </c>
      <c r="C585" s="50">
        <v>3329</v>
      </c>
      <c r="D585" s="50" t="s">
        <v>3689</v>
      </c>
      <c r="E585" s="55">
        <v>911.68999999999994</v>
      </c>
      <c r="F585" s="55">
        <v>1558135.1905999996</v>
      </c>
      <c r="G585" s="55">
        <v>1629127.5212077338</v>
      </c>
      <c r="H585" s="56">
        <v>-4.3576902166077791E-2</v>
      </c>
      <c r="I585" s="58">
        <v>-70992.330607734155</v>
      </c>
      <c r="J585" s="58">
        <v>1709.0624999725781</v>
      </c>
      <c r="K585" s="58">
        <v>1786.931436351977</v>
      </c>
      <c r="L585" s="58">
        <v>1706.77</v>
      </c>
      <c r="M585" s="51" t="s">
        <v>6525</v>
      </c>
      <c r="N585" s="54" t="s">
        <v>6526</v>
      </c>
    </row>
    <row r="586" spans="1:14" ht="15.75" customHeight="1" x14ac:dyDescent="0.2">
      <c r="A586" s="50" t="s">
        <v>3693</v>
      </c>
      <c r="B586" s="50" t="s">
        <v>3694</v>
      </c>
      <c r="C586" s="50">
        <v>3332</v>
      </c>
      <c r="D586" s="50" t="s">
        <v>3695</v>
      </c>
      <c r="E586" s="55">
        <v>3095.1000000000004</v>
      </c>
      <c r="F586" s="55">
        <v>3307795.2720000003</v>
      </c>
      <c r="G586" s="55">
        <v>2364839.2936560106</v>
      </c>
      <c r="H586" s="56">
        <v>0.39873998240539721</v>
      </c>
      <c r="I586" s="58">
        <v>942955.9783439897</v>
      </c>
      <c r="J586" s="58">
        <v>1068.72</v>
      </c>
      <c r="K586" s="58">
        <v>764.05909135601769</v>
      </c>
      <c r="L586" s="58">
        <v>1068.72</v>
      </c>
      <c r="M586" s="51" t="s">
        <v>6525</v>
      </c>
      <c r="N586" s="54" t="s">
        <v>6526</v>
      </c>
    </row>
    <row r="587" spans="1:14" ht="15.75" customHeight="1" x14ac:dyDescent="0.2">
      <c r="A587" s="50" t="s">
        <v>3696</v>
      </c>
      <c r="B587" s="50" t="s">
        <v>3697</v>
      </c>
      <c r="C587" s="50">
        <v>3333</v>
      </c>
      <c r="D587" s="50" t="s">
        <v>3698</v>
      </c>
      <c r="E587" s="55">
        <v>15206.65</v>
      </c>
      <c r="F587" s="55">
        <v>17689324.734000001</v>
      </c>
      <c r="G587" s="55">
        <v>18871994.257761788</v>
      </c>
      <c r="H587" s="56">
        <v>-6.2667967550666837E-2</v>
      </c>
      <c r="I587" s="58">
        <v>-1182669.5237617865</v>
      </c>
      <c r="J587" s="58">
        <v>1163.2624367628637</v>
      </c>
      <c r="K587" s="58">
        <v>1241.0356165073692</v>
      </c>
      <c r="L587" s="58">
        <v>1162.56</v>
      </c>
      <c r="M587" s="51" t="s">
        <v>6524</v>
      </c>
      <c r="N587" s="54" t="s">
        <v>6522</v>
      </c>
    </row>
    <row r="588" spans="1:14" ht="15.75" customHeight="1" x14ac:dyDescent="0.2">
      <c r="A588" s="50" t="s">
        <v>3699</v>
      </c>
      <c r="B588" s="50" t="s">
        <v>3700</v>
      </c>
      <c r="C588" s="50">
        <v>3334</v>
      </c>
      <c r="D588" s="50" t="s">
        <v>3701</v>
      </c>
      <c r="E588" s="55">
        <v>835.41000000000008</v>
      </c>
      <c r="F588" s="55">
        <v>1324372.5461999997</v>
      </c>
      <c r="G588" s="55">
        <v>1330005.8363727792</v>
      </c>
      <c r="H588" s="56">
        <v>-4.2355379342865485E-3</v>
      </c>
      <c r="I588" s="58">
        <v>-5633.290172779467</v>
      </c>
      <c r="J588" s="58">
        <v>1585.2964965705457</v>
      </c>
      <c r="K588" s="58">
        <v>1592.039640862306</v>
      </c>
      <c r="L588" s="58">
        <v>1583.82</v>
      </c>
      <c r="M588" s="51" t="s">
        <v>6524</v>
      </c>
      <c r="N588" s="54" t="s">
        <v>6522</v>
      </c>
    </row>
    <row r="589" spans="1:14" ht="15.75" customHeight="1" x14ac:dyDescent="0.2">
      <c r="A589" s="50" t="s">
        <v>3702</v>
      </c>
      <c r="B589" s="50" t="s">
        <v>3703</v>
      </c>
      <c r="C589" s="50">
        <v>3337</v>
      </c>
      <c r="D589" s="50" t="s">
        <v>3704</v>
      </c>
      <c r="E589" s="55">
        <v>14003.83</v>
      </c>
      <c r="F589" s="55">
        <v>7897459.9285000004</v>
      </c>
      <c r="G589" s="55">
        <v>10118543.524512932</v>
      </c>
      <c r="H589" s="56">
        <v>-0.21950625508821398</v>
      </c>
      <c r="I589" s="58">
        <v>-2221083.5960129313</v>
      </c>
      <c r="J589" s="58">
        <v>563.95000000000005</v>
      </c>
      <c r="K589" s="58">
        <v>722.55543837028381</v>
      </c>
      <c r="L589" s="58">
        <v>563.95000000000005</v>
      </c>
      <c r="M589" s="51" t="s">
        <v>6523</v>
      </c>
      <c r="N589" s="54" t="s">
        <v>6522</v>
      </c>
    </row>
    <row r="590" spans="1:14" ht="15.75" customHeight="1" x14ac:dyDescent="0.2">
      <c r="A590" s="50" t="s">
        <v>3705</v>
      </c>
      <c r="B590" s="50" t="s">
        <v>3706</v>
      </c>
      <c r="C590" s="50">
        <v>3338</v>
      </c>
      <c r="D590" s="50" t="s">
        <v>3707</v>
      </c>
      <c r="E590" s="55">
        <v>832.78</v>
      </c>
      <c r="F590" s="55">
        <v>444022.68439999997</v>
      </c>
      <c r="G590" s="55">
        <v>557029.52681727894</v>
      </c>
      <c r="H590" s="56">
        <v>-0.20287406138588471</v>
      </c>
      <c r="I590" s="58">
        <v>-113006.84241727897</v>
      </c>
      <c r="J590" s="58">
        <v>533.18125363241188</v>
      </c>
      <c r="K590" s="58">
        <v>668.87956821402884</v>
      </c>
      <c r="L590" s="58">
        <v>529.79</v>
      </c>
      <c r="M590" s="51" t="s">
        <v>6521</v>
      </c>
      <c r="N590" s="54" t="s">
        <v>6527</v>
      </c>
    </row>
    <row r="591" spans="1:14" ht="15.75" customHeight="1" x14ac:dyDescent="0.2">
      <c r="A591" s="50" t="s">
        <v>3708</v>
      </c>
      <c r="B591" s="50" t="s">
        <v>3709</v>
      </c>
      <c r="C591" s="50">
        <v>3342</v>
      </c>
      <c r="D591" s="50" t="s">
        <v>3710</v>
      </c>
      <c r="E591" s="55">
        <v>2659.0600000000004</v>
      </c>
      <c r="F591" s="55">
        <v>1408743.3974000001</v>
      </c>
      <c r="G591" s="55">
        <v>1349036.7084439811</v>
      </c>
      <c r="H591" s="56">
        <v>4.4258757810146321E-2</v>
      </c>
      <c r="I591" s="58">
        <v>59706.688956019003</v>
      </c>
      <c r="J591" s="58">
        <v>529.79</v>
      </c>
      <c r="K591" s="58">
        <v>507.3359414394489</v>
      </c>
      <c r="L591" s="58">
        <v>529.79</v>
      </c>
      <c r="M591" s="51" t="s">
        <v>6524</v>
      </c>
      <c r="N591" s="54" t="s">
        <v>6522</v>
      </c>
    </row>
    <row r="592" spans="1:14" ht="15.75" customHeight="1" x14ac:dyDescent="0.2">
      <c r="A592" s="50" t="s">
        <v>3711</v>
      </c>
      <c r="B592" s="50" t="s">
        <v>3712</v>
      </c>
      <c r="C592" s="50">
        <v>3343</v>
      </c>
      <c r="D592" s="50" t="s">
        <v>3713</v>
      </c>
      <c r="E592" s="55">
        <v>9268.43</v>
      </c>
      <c r="F592" s="55">
        <v>5001560.6239</v>
      </c>
      <c r="G592" s="55">
        <v>5866261.8484002575</v>
      </c>
      <c r="H592" s="56">
        <v>-0.14740242540248416</v>
      </c>
      <c r="I592" s="58">
        <v>-864701.22450025752</v>
      </c>
      <c r="J592" s="58">
        <v>539.63407221071964</v>
      </c>
      <c r="K592" s="58">
        <v>632.92940103127034</v>
      </c>
      <c r="L592" s="58">
        <v>536.73</v>
      </c>
      <c r="M592" s="51" t="s">
        <v>6521</v>
      </c>
      <c r="N592" s="54" t="s">
        <v>6522</v>
      </c>
    </row>
    <row r="593" spans="1:14" ht="15.75" customHeight="1" x14ac:dyDescent="0.2">
      <c r="A593" s="50" t="s">
        <v>3717</v>
      </c>
      <c r="B593" s="50" t="s">
        <v>3718</v>
      </c>
      <c r="C593" s="50">
        <v>3347</v>
      </c>
      <c r="D593" s="50" t="s">
        <v>3719</v>
      </c>
      <c r="E593" s="55">
        <v>9823.8499999999985</v>
      </c>
      <c r="F593" s="55">
        <v>5272755.0105000017</v>
      </c>
      <c r="G593" s="55">
        <v>4640728.1034989357</v>
      </c>
      <c r="H593" s="56">
        <v>0.13619132448732363</v>
      </c>
      <c r="I593" s="58">
        <v>632026.90700106602</v>
      </c>
      <c r="J593" s="58">
        <v>536.73000000000025</v>
      </c>
      <c r="K593" s="58">
        <v>472.39403120965164</v>
      </c>
      <c r="L593" s="58">
        <v>536.73</v>
      </c>
      <c r="M593" s="51" t="s">
        <v>6521</v>
      </c>
      <c r="N593" s="54" t="s">
        <v>6526</v>
      </c>
    </row>
    <row r="594" spans="1:14" ht="15.75" customHeight="1" x14ac:dyDescent="0.2">
      <c r="A594" s="50" t="s">
        <v>3720</v>
      </c>
      <c r="B594" s="50" t="s">
        <v>3721</v>
      </c>
      <c r="C594" s="50">
        <v>3348</v>
      </c>
      <c r="D594" s="50" t="s">
        <v>3722</v>
      </c>
      <c r="E594" s="55">
        <v>4413.6500000000005</v>
      </c>
      <c r="F594" s="55">
        <v>2854403.3526000003</v>
      </c>
      <c r="G594" s="55">
        <v>4179207.2043820471</v>
      </c>
      <c r="H594" s="56">
        <v>-0.31699884379815935</v>
      </c>
      <c r="I594" s="58">
        <v>-1324803.8517820467</v>
      </c>
      <c r="J594" s="58">
        <v>646.72172750444645</v>
      </c>
      <c r="K594" s="58">
        <v>946.88233194341342</v>
      </c>
      <c r="L594" s="58">
        <v>636.94000000000005</v>
      </c>
      <c r="M594" s="51" t="s">
        <v>6521</v>
      </c>
      <c r="N594" s="54" t="s">
        <v>6522</v>
      </c>
    </row>
    <row r="595" spans="1:14" ht="15.75" customHeight="1" x14ac:dyDescent="0.2">
      <c r="A595" s="50" t="s">
        <v>3729</v>
      </c>
      <c r="B595" s="50" t="s">
        <v>3730</v>
      </c>
      <c r="C595" s="50">
        <v>3352</v>
      </c>
      <c r="D595" s="50" t="s">
        <v>3731</v>
      </c>
      <c r="E595" s="55">
        <v>13606.94</v>
      </c>
      <c r="F595" s="55">
        <v>8666804.3635999989</v>
      </c>
      <c r="G595" s="55">
        <v>7560853.7678387761</v>
      </c>
      <c r="H595" s="56">
        <v>0.14627324237714379</v>
      </c>
      <c r="I595" s="58">
        <v>1105950.5957612228</v>
      </c>
      <c r="J595" s="58">
        <v>636.93999999999994</v>
      </c>
      <c r="K595" s="58">
        <v>555.66157915290103</v>
      </c>
      <c r="L595" s="58">
        <v>636.94000000000005</v>
      </c>
      <c r="M595" s="51" t="s">
        <v>6521</v>
      </c>
      <c r="N595" s="54" t="s">
        <v>6522</v>
      </c>
    </row>
    <row r="596" spans="1:14" ht="15.75" customHeight="1" x14ac:dyDescent="0.2">
      <c r="A596" s="50" t="s">
        <v>3732</v>
      </c>
      <c r="B596" s="50" t="s">
        <v>3733</v>
      </c>
      <c r="C596" s="50">
        <v>3353</v>
      </c>
      <c r="D596" s="50" t="s">
        <v>3734</v>
      </c>
      <c r="E596" s="55">
        <v>7842.920000000001</v>
      </c>
      <c r="F596" s="55">
        <v>3554516.4753</v>
      </c>
      <c r="G596" s="55">
        <v>5454246.2283868184</v>
      </c>
      <c r="H596" s="56">
        <v>-0.34830289531110781</v>
      </c>
      <c r="I596" s="58">
        <v>-1899729.7530868184</v>
      </c>
      <c r="J596" s="58">
        <v>453.21340461205773</v>
      </c>
      <c r="K596" s="58">
        <v>695.43565768703718</v>
      </c>
      <c r="L596" s="58">
        <v>442.52</v>
      </c>
      <c r="M596" s="51" t="s">
        <v>6521</v>
      </c>
      <c r="N596" s="54" t="s">
        <v>6522</v>
      </c>
    </row>
    <row r="597" spans="1:14" ht="15.75" customHeight="1" x14ac:dyDescent="0.2">
      <c r="A597" s="50" t="s">
        <v>3735</v>
      </c>
      <c r="B597" s="50" t="s">
        <v>3736</v>
      </c>
      <c r="C597" s="50">
        <v>3354</v>
      </c>
      <c r="D597" s="50" t="s">
        <v>3737</v>
      </c>
      <c r="E597" s="55">
        <v>1094.0399999999997</v>
      </c>
      <c r="F597" s="55">
        <v>2202964.9668000005</v>
      </c>
      <c r="G597" s="55">
        <v>2155827.7170488979</v>
      </c>
      <c r="H597" s="56">
        <v>2.1865035586251969E-2</v>
      </c>
      <c r="I597" s="58">
        <v>47137.249751102645</v>
      </c>
      <c r="J597" s="58">
        <v>2013.605505100363</v>
      </c>
      <c r="K597" s="58">
        <v>1970.5200148521976</v>
      </c>
      <c r="L597" s="58">
        <v>1976.52</v>
      </c>
      <c r="M597" s="51" t="s">
        <v>6524</v>
      </c>
      <c r="N597" s="54" t="s">
        <v>6528</v>
      </c>
    </row>
    <row r="598" spans="1:14" ht="15.75" customHeight="1" x14ac:dyDescent="0.2">
      <c r="A598" s="50" t="s">
        <v>3738</v>
      </c>
      <c r="B598" s="50" t="s">
        <v>3739</v>
      </c>
      <c r="C598" s="50">
        <v>3355</v>
      </c>
      <c r="D598" s="50" t="s">
        <v>3740</v>
      </c>
      <c r="E598" s="55">
        <v>541.04000000000008</v>
      </c>
      <c r="F598" s="55">
        <v>1526162.0516000001</v>
      </c>
      <c r="G598" s="55">
        <v>1853331.8498347399</v>
      </c>
      <c r="H598" s="56">
        <v>-0.17653060797714848</v>
      </c>
      <c r="I598" s="58">
        <v>-327169.79823473981</v>
      </c>
      <c r="J598" s="58">
        <v>2820.7933823746857</v>
      </c>
      <c r="K598" s="58">
        <v>3425.4987613387912</v>
      </c>
      <c r="L598" s="58">
        <v>2778.46</v>
      </c>
      <c r="M598" s="51" t="s">
        <v>6524</v>
      </c>
      <c r="N598" s="54" t="s">
        <v>6522</v>
      </c>
    </row>
    <row r="599" spans="1:14" ht="15.75" customHeight="1" x14ac:dyDescent="0.2">
      <c r="A599" s="50" t="s">
        <v>3744</v>
      </c>
      <c r="B599" s="50" t="s">
        <v>3745</v>
      </c>
      <c r="C599" s="50">
        <v>3357</v>
      </c>
      <c r="D599" s="50" t="s">
        <v>3746</v>
      </c>
      <c r="E599" s="55">
        <v>32885.470000000008</v>
      </c>
      <c r="F599" s="55">
        <v>14552478.1844</v>
      </c>
      <c r="G599" s="55">
        <v>13666651.214834165</v>
      </c>
      <c r="H599" s="56">
        <v>6.4816680812365579E-2</v>
      </c>
      <c r="I599" s="58">
        <v>885826.96956583485</v>
      </c>
      <c r="J599" s="58">
        <v>442.51999999999987</v>
      </c>
      <c r="K599" s="58">
        <v>415.58327172560286</v>
      </c>
      <c r="L599" s="58">
        <v>442.52</v>
      </c>
      <c r="M599" s="51" t="s">
        <v>6521</v>
      </c>
      <c r="N599" s="54" t="s">
        <v>6522</v>
      </c>
    </row>
    <row r="600" spans="1:14" ht="15.75" customHeight="1" x14ac:dyDescent="0.2">
      <c r="A600" s="50" t="s">
        <v>3747</v>
      </c>
      <c r="B600" s="50" t="s">
        <v>3748</v>
      </c>
      <c r="C600" s="50">
        <v>3358</v>
      </c>
      <c r="D600" s="50" t="s">
        <v>3749</v>
      </c>
      <c r="E600" s="55">
        <v>832.48</v>
      </c>
      <c r="F600" s="55">
        <v>1845533.2367999996</v>
      </c>
      <c r="G600" s="55">
        <v>1913175.8815137823</v>
      </c>
      <c r="H600" s="56">
        <v>-3.5356208160151503E-2</v>
      </c>
      <c r="I600" s="58">
        <v>-67642.644713782705</v>
      </c>
      <c r="J600" s="58">
        <v>2216.9099999999994</v>
      </c>
      <c r="K600" s="58">
        <v>2298.1643781397538</v>
      </c>
      <c r="L600" s="58">
        <v>2216.91</v>
      </c>
      <c r="M600" s="51" t="s">
        <v>6524</v>
      </c>
      <c r="N600" s="54" t="s">
        <v>6528</v>
      </c>
    </row>
    <row r="601" spans="1:14" ht="15.75" customHeight="1" x14ac:dyDescent="0.2">
      <c r="A601" s="50" t="s">
        <v>3753</v>
      </c>
      <c r="B601" s="50" t="s">
        <v>3748</v>
      </c>
      <c r="C601" s="50">
        <v>3362</v>
      </c>
      <c r="D601" s="50" t="s">
        <v>3749</v>
      </c>
      <c r="E601" s="55">
        <v>267.69</v>
      </c>
      <c r="F601" s="55">
        <v>831458.52450000006</v>
      </c>
      <c r="G601" s="55">
        <v>778241.22089750471</v>
      </c>
      <c r="H601" s="56">
        <v>6.8381501998985073E-2</v>
      </c>
      <c r="I601" s="58">
        <v>53217.303602495347</v>
      </c>
      <c r="J601" s="58">
        <v>3106.05</v>
      </c>
      <c r="K601" s="58">
        <v>2907.2480141114897</v>
      </c>
      <c r="L601" s="58">
        <v>3106.05</v>
      </c>
      <c r="M601" s="51" t="s">
        <v>6525</v>
      </c>
      <c r="N601" s="54" t="s">
        <v>6522</v>
      </c>
    </row>
    <row r="602" spans="1:14" ht="15.75" customHeight="1" x14ac:dyDescent="0.2">
      <c r="A602" s="50" t="s">
        <v>3750</v>
      </c>
      <c r="B602" s="50" t="s">
        <v>3751</v>
      </c>
      <c r="C602" s="50">
        <v>3359</v>
      </c>
      <c r="D602" s="50" t="s">
        <v>3752</v>
      </c>
      <c r="E602" s="55">
        <v>142.49</v>
      </c>
      <c r="F602" s="55">
        <v>526146.97690000001</v>
      </c>
      <c r="G602" s="55">
        <v>343949.54431321908</v>
      </c>
      <c r="H602" s="56">
        <v>0.52972139547555863</v>
      </c>
      <c r="I602" s="58">
        <v>182197.43258678092</v>
      </c>
      <c r="J602" s="58">
        <v>3692.5186111306057</v>
      </c>
      <c r="K602" s="58">
        <v>2413.8504057352729</v>
      </c>
      <c r="L602" s="58">
        <v>3746.96</v>
      </c>
      <c r="M602" s="51" t="s">
        <v>6525</v>
      </c>
      <c r="N602" s="54" t="s">
        <v>6530</v>
      </c>
    </row>
    <row r="603" spans="1:14" ht="15.75" customHeight="1" x14ac:dyDescent="0.2">
      <c r="A603" s="50" t="s">
        <v>3754</v>
      </c>
      <c r="B603" s="50" t="s">
        <v>3755</v>
      </c>
      <c r="C603" s="50">
        <v>3366</v>
      </c>
      <c r="D603" s="50" t="s">
        <v>3756</v>
      </c>
      <c r="E603" s="55">
        <v>1353.35</v>
      </c>
      <c r="F603" s="55">
        <v>636389.97249999992</v>
      </c>
      <c r="G603" s="55">
        <v>807605.1087564542</v>
      </c>
      <c r="H603" s="56">
        <v>-0.21200353291485541</v>
      </c>
      <c r="I603" s="58">
        <v>-171215.13625645428</v>
      </c>
      <c r="J603" s="58">
        <v>470.23310488787081</v>
      </c>
      <c r="K603" s="58">
        <v>596.74519433735122</v>
      </c>
      <c r="L603" s="58">
        <v>464.06</v>
      </c>
      <c r="M603" s="51" t="s">
        <v>6521</v>
      </c>
      <c r="N603" s="54" t="s">
        <v>6522</v>
      </c>
    </row>
    <row r="604" spans="1:14" ht="15.75" customHeight="1" x14ac:dyDescent="0.2">
      <c r="A604" s="50" t="s">
        <v>3757</v>
      </c>
      <c r="B604" s="50" t="s">
        <v>3758</v>
      </c>
      <c r="C604" s="50">
        <v>3370</v>
      </c>
      <c r="D604" s="50" t="s">
        <v>3759</v>
      </c>
      <c r="E604" s="55">
        <v>25984.93</v>
      </c>
      <c r="F604" s="55">
        <v>12058566.615799999</v>
      </c>
      <c r="G604" s="55">
        <v>11894913.82493216</v>
      </c>
      <c r="H604" s="56">
        <v>1.3758215761497716E-2</v>
      </c>
      <c r="I604" s="58">
        <v>163652.79086783901</v>
      </c>
      <c r="J604" s="58">
        <v>464.05999999999995</v>
      </c>
      <c r="K604" s="58">
        <v>457.76201147865936</v>
      </c>
      <c r="L604" s="58">
        <v>464.06</v>
      </c>
      <c r="M604" s="51" t="s">
        <v>6521</v>
      </c>
      <c r="N604" s="54" t="s">
        <v>6522</v>
      </c>
    </row>
    <row r="605" spans="1:14" ht="15.75" customHeight="1" x14ac:dyDescent="0.2">
      <c r="A605" s="50" t="s">
        <v>3760</v>
      </c>
      <c r="B605" s="50" t="s">
        <v>3761</v>
      </c>
      <c r="C605" s="50">
        <v>3371</v>
      </c>
      <c r="D605" s="50" t="s">
        <v>3762</v>
      </c>
      <c r="E605" s="55">
        <v>323.20999999999998</v>
      </c>
      <c r="F605" s="55">
        <v>115856.97779999999</v>
      </c>
      <c r="G605" s="55">
        <v>163999.70225195523</v>
      </c>
      <c r="H605" s="56">
        <v>-0.29355373083539404</v>
      </c>
      <c r="I605" s="58">
        <v>-48142.724451955233</v>
      </c>
      <c r="J605" s="58">
        <v>358.45728102472077</v>
      </c>
      <c r="K605" s="58">
        <v>507.40912178445973</v>
      </c>
      <c r="L605" s="58">
        <v>348.32</v>
      </c>
      <c r="M605" s="51" t="s">
        <v>6525</v>
      </c>
      <c r="N605" s="54" t="s">
        <v>6522</v>
      </c>
    </row>
    <row r="606" spans="1:14" ht="15.75" customHeight="1" x14ac:dyDescent="0.2">
      <c r="A606" s="50" t="s">
        <v>3763</v>
      </c>
      <c r="B606" s="50" t="s">
        <v>3764</v>
      </c>
      <c r="C606" s="50">
        <v>3375</v>
      </c>
      <c r="D606" s="50" t="s">
        <v>3765</v>
      </c>
      <c r="E606" s="55">
        <v>2532.6899999999996</v>
      </c>
      <c r="F606" s="55">
        <v>882186.58080000011</v>
      </c>
      <c r="G606" s="55">
        <v>801559.64160000673</v>
      </c>
      <c r="H606" s="56">
        <v>0.10058757329529788</v>
      </c>
      <c r="I606" s="58">
        <v>80626.939199993387</v>
      </c>
      <c r="J606" s="58">
        <v>348.32000000000011</v>
      </c>
      <c r="K606" s="58">
        <v>316.48549234213698</v>
      </c>
      <c r="L606" s="58">
        <v>348.32</v>
      </c>
      <c r="M606" s="51" t="s">
        <v>6521</v>
      </c>
      <c r="N606" s="54" t="s">
        <v>6527</v>
      </c>
    </row>
    <row r="607" spans="1:14" ht="15.75" customHeight="1" x14ac:dyDescent="0.2">
      <c r="A607" s="50" t="s">
        <v>3766</v>
      </c>
      <c r="B607" s="50" t="s">
        <v>3767</v>
      </c>
      <c r="C607" s="50">
        <v>3376</v>
      </c>
      <c r="D607" s="50" t="s">
        <v>3768</v>
      </c>
      <c r="E607" s="55">
        <v>1008.16</v>
      </c>
      <c r="F607" s="55">
        <v>754079.11399999994</v>
      </c>
      <c r="G607" s="55">
        <v>1138366.9955733337</v>
      </c>
      <c r="H607" s="56">
        <v>-0.33757820023567076</v>
      </c>
      <c r="I607" s="58">
        <v>-384287.88157333375</v>
      </c>
      <c r="J607" s="58">
        <v>747.97563283605768</v>
      </c>
      <c r="K607" s="58">
        <v>1129.1531062265253</v>
      </c>
      <c r="L607" s="58">
        <v>743.49</v>
      </c>
      <c r="M607" s="51" t="s">
        <v>6521</v>
      </c>
      <c r="N607" s="54" t="s">
        <v>6522</v>
      </c>
    </row>
    <row r="608" spans="1:14" ht="15.75" customHeight="1" x14ac:dyDescent="0.2">
      <c r="A608" s="50" t="s">
        <v>3775</v>
      </c>
      <c r="B608" s="50" t="s">
        <v>3776</v>
      </c>
      <c r="C608" s="50">
        <v>3380</v>
      </c>
      <c r="D608" s="50" t="s">
        <v>3777</v>
      </c>
      <c r="E608" s="55">
        <v>498.5</v>
      </c>
      <c r="F608" s="55">
        <v>370629.76499999996</v>
      </c>
      <c r="G608" s="55">
        <v>285936.60389691073</v>
      </c>
      <c r="H608" s="56">
        <v>0.29619559003234097</v>
      </c>
      <c r="I608" s="58">
        <v>84693.161103089224</v>
      </c>
      <c r="J608" s="58">
        <v>743.4899999999999</v>
      </c>
      <c r="K608" s="58">
        <v>573.59398976311081</v>
      </c>
      <c r="L608" s="58">
        <v>743.49</v>
      </c>
      <c r="M608" s="51" t="s">
        <v>6525</v>
      </c>
      <c r="N608" s="54" t="s">
        <v>6522</v>
      </c>
    </row>
    <row r="609" spans="1:14" ht="15.75" customHeight="1" x14ac:dyDescent="0.2">
      <c r="A609" s="50" t="s">
        <v>3778</v>
      </c>
      <c r="B609" s="50" t="s">
        <v>3779</v>
      </c>
      <c r="C609" s="50">
        <v>3381</v>
      </c>
      <c r="D609" s="50" t="s">
        <v>3780</v>
      </c>
      <c r="E609" s="55">
        <v>993.67000000000007</v>
      </c>
      <c r="F609" s="55">
        <v>529788.9828</v>
      </c>
      <c r="G609" s="55">
        <v>728010.07276287384</v>
      </c>
      <c r="H609" s="56">
        <v>-0.27227794968633356</v>
      </c>
      <c r="I609" s="58">
        <v>-198221.08996287384</v>
      </c>
      <c r="J609" s="58">
        <v>533.1639103525315</v>
      </c>
      <c r="K609" s="58">
        <v>732.64773291220808</v>
      </c>
      <c r="L609" s="58">
        <v>526.76</v>
      </c>
      <c r="M609" s="51" t="s">
        <v>6524</v>
      </c>
      <c r="N609" s="54" t="s">
        <v>6522</v>
      </c>
    </row>
    <row r="610" spans="1:14" ht="15.75" customHeight="1" x14ac:dyDescent="0.2">
      <c r="A610" s="50" t="s">
        <v>3781</v>
      </c>
      <c r="B610" s="50" t="s">
        <v>3782</v>
      </c>
      <c r="C610" s="50">
        <v>3382</v>
      </c>
      <c r="D610" s="50" t="s">
        <v>3783</v>
      </c>
      <c r="E610" s="55">
        <v>508.68</v>
      </c>
      <c r="F610" s="55">
        <v>991957.0499000001</v>
      </c>
      <c r="G610" s="55">
        <v>1053935.5067245199</v>
      </c>
      <c r="H610" s="56">
        <v>-5.8806688292664111E-2</v>
      </c>
      <c r="I610" s="58">
        <v>-61978.456824519788</v>
      </c>
      <c r="J610" s="58">
        <v>1950.0610401431156</v>
      </c>
      <c r="K610" s="58">
        <v>2071.9027811679639</v>
      </c>
      <c r="L610" s="58">
        <v>1932.88</v>
      </c>
      <c r="M610" s="51" t="s">
        <v>6524</v>
      </c>
      <c r="N610" s="54" t="s">
        <v>6527</v>
      </c>
    </row>
    <row r="611" spans="1:14" ht="15.75" customHeight="1" x14ac:dyDescent="0.2">
      <c r="A611" s="50" t="s">
        <v>3790</v>
      </c>
      <c r="B611" s="50" t="s">
        <v>3791</v>
      </c>
      <c r="C611" s="50">
        <v>3385</v>
      </c>
      <c r="D611" s="50" t="s">
        <v>3792</v>
      </c>
      <c r="E611" s="55">
        <v>1448.86</v>
      </c>
      <c r="F611" s="55">
        <v>763201.49359999993</v>
      </c>
      <c r="G611" s="55">
        <v>558139.10337109922</v>
      </c>
      <c r="H611" s="56">
        <v>0.36740373320977926</v>
      </c>
      <c r="I611" s="58">
        <v>205062.39022890071</v>
      </c>
      <c r="J611" s="58">
        <v>526.76</v>
      </c>
      <c r="K611" s="58">
        <v>385.2263872086325</v>
      </c>
      <c r="L611" s="58">
        <v>526.76</v>
      </c>
      <c r="M611" s="51" t="s">
        <v>6524</v>
      </c>
      <c r="N611" s="54" t="s">
        <v>6527</v>
      </c>
    </row>
    <row r="612" spans="1:14" ht="15.75" customHeight="1" x14ac:dyDescent="0.2">
      <c r="A612" s="50" t="s">
        <v>3793</v>
      </c>
      <c r="B612" s="50" t="s">
        <v>3794</v>
      </c>
      <c r="C612" s="50">
        <v>3514</v>
      </c>
      <c r="D612" s="50" t="s">
        <v>3795</v>
      </c>
      <c r="E612" s="55">
        <v>30804.46</v>
      </c>
      <c r="F612" s="55">
        <v>9317425.0162000023</v>
      </c>
      <c r="G612" s="55">
        <v>10753998.861444125</v>
      </c>
      <c r="H612" s="56">
        <v>-0.13358508437215966</v>
      </c>
      <c r="I612" s="58">
        <v>-1436573.8452441227</v>
      </c>
      <c r="J612" s="58">
        <v>302.47000000000008</v>
      </c>
      <c r="K612" s="58">
        <v>349.10525493529593</v>
      </c>
      <c r="L612" s="58">
        <v>302.47000000000003</v>
      </c>
      <c r="M612" s="51" t="s">
        <v>6521</v>
      </c>
      <c r="N612" s="54" t="s">
        <v>6522</v>
      </c>
    </row>
    <row r="613" spans="1:14" ht="15.75" customHeight="1" x14ac:dyDescent="0.2">
      <c r="A613" s="50" t="s">
        <v>3796</v>
      </c>
      <c r="B613" s="50" t="s">
        <v>3797</v>
      </c>
      <c r="C613" s="50">
        <v>3515</v>
      </c>
      <c r="D613" s="50" t="s">
        <v>3798</v>
      </c>
      <c r="E613" s="55">
        <v>279.60999999999996</v>
      </c>
      <c r="F613" s="55">
        <v>133217.3884</v>
      </c>
      <c r="G613" s="55">
        <v>147739.40064712122</v>
      </c>
      <c r="H613" s="56">
        <v>-9.8294782458251406E-2</v>
      </c>
      <c r="I613" s="58">
        <v>-14522.012247121223</v>
      </c>
      <c r="J613" s="58">
        <v>476.44000000000005</v>
      </c>
      <c r="K613" s="58">
        <v>528.37666981553321</v>
      </c>
      <c r="L613" s="58">
        <v>476.44</v>
      </c>
      <c r="M613" s="51" t="s">
        <v>6525</v>
      </c>
      <c r="N613" s="54" t="s">
        <v>6526</v>
      </c>
    </row>
    <row r="614" spans="1:14" ht="15.75" customHeight="1" x14ac:dyDescent="0.2">
      <c r="A614" s="50" t="s">
        <v>3802</v>
      </c>
      <c r="B614" s="50" t="s">
        <v>3803</v>
      </c>
      <c r="C614" s="50">
        <v>3519</v>
      </c>
      <c r="D614" s="50" t="s">
        <v>3804</v>
      </c>
      <c r="E614" s="55">
        <v>533.52</v>
      </c>
      <c r="F614" s="55">
        <v>187414.9056</v>
      </c>
      <c r="G614" s="55">
        <v>213575.95085679652</v>
      </c>
      <c r="H614" s="56">
        <v>-0.12249059480642366</v>
      </c>
      <c r="I614" s="58">
        <v>-26161.045256796526</v>
      </c>
      <c r="J614" s="58">
        <v>351.28000000000003</v>
      </c>
      <c r="K614" s="58">
        <v>400.31479767730644</v>
      </c>
      <c r="L614" s="58">
        <v>351.28</v>
      </c>
      <c r="M614" s="51" t="s">
        <v>6525</v>
      </c>
      <c r="N614" s="54" t="s">
        <v>6528</v>
      </c>
    </row>
    <row r="615" spans="1:14" ht="15.75" customHeight="1" x14ac:dyDescent="0.2">
      <c r="A615" s="50" t="s">
        <v>3805</v>
      </c>
      <c r="B615" s="50" t="s">
        <v>3806</v>
      </c>
      <c r="C615" s="50">
        <v>3520</v>
      </c>
      <c r="D615" s="50" t="s">
        <v>3807</v>
      </c>
      <c r="E615" s="55">
        <v>3465.17</v>
      </c>
      <c r="F615" s="55">
        <v>2036442.3630000001</v>
      </c>
      <c r="G615" s="55">
        <v>2270252.7172549777</v>
      </c>
      <c r="H615" s="56">
        <v>-0.10298869041226555</v>
      </c>
      <c r="I615" s="58">
        <v>-233810.35425497754</v>
      </c>
      <c r="J615" s="58">
        <v>587.68902045209904</v>
      </c>
      <c r="K615" s="58">
        <v>655.16344573425761</v>
      </c>
      <c r="L615" s="58">
        <v>566.76</v>
      </c>
      <c r="M615" s="51" t="s">
        <v>6521</v>
      </c>
      <c r="N615" s="54" t="s">
        <v>6522</v>
      </c>
    </row>
    <row r="616" spans="1:14" ht="15.75" customHeight="1" x14ac:dyDescent="0.2">
      <c r="A616" s="50" t="s">
        <v>3808</v>
      </c>
      <c r="B616" s="50" t="s">
        <v>3809</v>
      </c>
      <c r="C616" s="50">
        <v>3521</v>
      </c>
      <c r="D616" s="50" t="s">
        <v>3810</v>
      </c>
      <c r="E616" s="55">
        <v>1298.69</v>
      </c>
      <c r="F616" s="55">
        <v>2185098.7537000007</v>
      </c>
      <c r="G616" s="55">
        <v>2746206.9147812529</v>
      </c>
      <c r="H616" s="56">
        <v>-0.20432115222677849</v>
      </c>
      <c r="I616" s="58">
        <v>-561108.16108125215</v>
      </c>
      <c r="J616" s="58">
        <v>1682.540678452903</v>
      </c>
      <c r="K616" s="58">
        <v>2114.5977213817405</v>
      </c>
      <c r="L616" s="58">
        <v>1667.73</v>
      </c>
      <c r="M616" s="51" t="s">
        <v>6524</v>
      </c>
      <c r="N616" s="54" t="s">
        <v>6522</v>
      </c>
    </row>
    <row r="617" spans="1:14" ht="15.75" customHeight="1" x14ac:dyDescent="0.2">
      <c r="A617" s="50" t="s">
        <v>3811</v>
      </c>
      <c r="B617" s="50" t="s">
        <v>3812</v>
      </c>
      <c r="C617" s="50">
        <v>3522</v>
      </c>
      <c r="D617" s="50" t="s">
        <v>3813</v>
      </c>
      <c r="E617" s="55">
        <v>536.76</v>
      </c>
      <c r="F617" s="55">
        <v>1209833.1343</v>
      </c>
      <c r="G617" s="55">
        <v>1512898.4787150654</v>
      </c>
      <c r="H617" s="56">
        <v>-0.20032100545997289</v>
      </c>
      <c r="I617" s="58">
        <v>-303065.34441506537</v>
      </c>
      <c r="J617" s="58">
        <v>2253.9554629629629</v>
      </c>
      <c r="K617" s="58">
        <v>2818.5753012800237</v>
      </c>
      <c r="L617" s="58">
        <v>2211.7199999999998</v>
      </c>
      <c r="M617" s="51" t="s">
        <v>6523</v>
      </c>
      <c r="N617" s="54" t="s">
        <v>6531</v>
      </c>
    </row>
    <row r="618" spans="1:14" ht="15.75" customHeight="1" x14ac:dyDescent="0.2">
      <c r="A618" s="50" t="s">
        <v>3817</v>
      </c>
      <c r="B618" s="50" t="s">
        <v>3818</v>
      </c>
      <c r="C618" s="50">
        <v>3524</v>
      </c>
      <c r="D618" s="50" t="s">
        <v>3819</v>
      </c>
      <c r="E618" s="55">
        <v>2782.59</v>
      </c>
      <c r="F618" s="55">
        <v>980028.19800000009</v>
      </c>
      <c r="G618" s="55">
        <v>1165162.6136496456</v>
      </c>
      <c r="H618" s="56">
        <v>-0.15889148302634593</v>
      </c>
      <c r="I618" s="58">
        <v>-185134.4156496455</v>
      </c>
      <c r="J618" s="58">
        <v>352.2</v>
      </c>
      <c r="K618" s="58">
        <v>418.73312764354273</v>
      </c>
      <c r="L618" s="58">
        <v>352.2</v>
      </c>
      <c r="M618" s="51" t="s">
        <v>6524</v>
      </c>
      <c r="N618" s="54" t="s">
        <v>6528</v>
      </c>
    </row>
    <row r="619" spans="1:14" ht="15.75" customHeight="1" x14ac:dyDescent="0.2">
      <c r="A619" s="50" t="s">
        <v>3835</v>
      </c>
      <c r="B619" s="50" t="s">
        <v>3836</v>
      </c>
      <c r="C619" s="50">
        <v>3530</v>
      </c>
      <c r="D619" s="50" t="s">
        <v>3837</v>
      </c>
      <c r="E619" s="55">
        <v>1378.55</v>
      </c>
      <c r="F619" s="55">
        <v>1336240.2973999998</v>
      </c>
      <c r="G619" s="55">
        <v>1579412.3274905076</v>
      </c>
      <c r="H619" s="56">
        <v>-0.15396361409745252</v>
      </c>
      <c r="I619" s="58">
        <v>-243172.03009050782</v>
      </c>
      <c r="J619" s="58">
        <v>969.30854695150686</v>
      </c>
      <c r="K619" s="58">
        <v>1145.705507591678</v>
      </c>
      <c r="L619" s="58">
        <v>956.23</v>
      </c>
      <c r="M619" s="51" t="s">
        <v>6521</v>
      </c>
      <c r="N619" s="54" t="s">
        <v>6526</v>
      </c>
    </row>
    <row r="620" spans="1:14" ht="15.75" customHeight="1" x14ac:dyDescent="0.2">
      <c r="A620" s="50" t="s">
        <v>3838</v>
      </c>
      <c r="B620" s="50" t="s">
        <v>3839</v>
      </c>
      <c r="C620" s="50">
        <v>3531</v>
      </c>
      <c r="D620" s="50" t="s">
        <v>3840</v>
      </c>
      <c r="E620" s="55">
        <v>1321.26</v>
      </c>
      <c r="F620" s="55">
        <v>2322568.6940000001</v>
      </c>
      <c r="G620" s="55">
        <v>2492145.9468477154</v>
      </c>
      <c r="H620" s="56">
        <v>-6.8044671726473882E-2</v>
      </c>
      <c r="I620" s="58">
        <v>-169577.25284771528</v>
      </c>
      <c r="J620" s="58">
        <v>1757.8437960734452</v>
      </c>
      <c r="K620" s="58">
        <v>1886.1889006310003</v>
      </c>
      <c r="L620" s="58">
        <v>1742.73</v>
      </c>
      <c r="M620" s="51" t="s">
        <v>6524</v>
      </c>
      <c r="N620" s="54" t="s">
        <v>6522</v>
      </c>
    </row>
    <row r="621" spans="1:14" ht="15.75" customHeight="1" x14ac:dyDescent="0.2">
      <c r="A621" s="50" t="s">
        <v>3841</v>
      </c>
      <c r="B621" s="50" t="s">
        <v>3842</v>
      </c>
      <c r="C621" s="50">
        <v>3532</v>
      </c>
      <c r="D621" s="50" t="s">
        <v>3843</v>
      </c>
      <c r="E621" s="55">
        <v>1586.6000000000001</v>
      </c>
      <c r="F621" s="55">
        <v>4021235.1555999997</v>
      </c>
      <c r="G621" s="55">
        <v>4593375.5103339693</v>
      </c>
      <c r="H621" s="56">
        <v>-0.12455771435337559</v>
      </c>
      <c r="I621" s="58">
        <v>-572140.35473396955</v>
      </c>
      <c r="J621" s="58">
        <v>2534.4983963191726</v>
      </c>
      <c r="K621" s="58">
        <v>2895.1062084545374</v>
      </c>
      <c r="L621" s="58">
        <v>2503.2199999999998</v>
      </c>
      <c r="M621" s="51" t="s">
        <v>6524</v>
      </c>
      <c r="N621" s="54" t="s">
        <v>6522</v>
      </c>
    </row>
    <row r="622" spans="1:14" ht="15.75" customHeight="1" x14ac:dyDescent="0.2">
      <c r="A622" s="50" t="s">
        <v>3847</v>
      </c>
      <c r="B622" s="50" t="s">
        <v>3848</v>
      </c>
      <c r="C622" s="50">
        <v>3534</v>
      </c>
      <c r="D622" s="50" t="s">
        <v>3849</v>
      </c>
      <c r="E622" s="55">
        <v>1890.33</v>
      </c>
      <c r="F622" s="55">
        <v>598780.93080000009</v>
      </c>
      <c r="G622" s="55">
        <v>733923.30951629346</v>
      </c>
      <c r="H622" s="56">
        <v>-0.18413692134313275</v>
      </c>
      <c r="I622" s="58">
        <v>-135142.37871629337</v>
      </c>
      <c r="J622" s="58">
        <v>316.76000000000005</v>
      </c>
      <c r="K622" s="58">
        <v>388.25142145355227</v>
      </c>
      <c r="L622" s="58">
        <v>316.76</v>
      </c>
      <c r="M622" s="51" t="s">
        <v>6524</v>
      </c>
      <c r="N622" s="54" t="s">
        <v>6528</v>
      </c>
    </row>
    <row r="623" spans="1:14" ht="15.75" customHeight="1" x14ac:dyDescent="0.2">
      <c r="A623" s="50" t="s">
        <v>3856</v>
      </c>
      <c r="B623" s="50" t="s">
        <v>3857</v>
      </c>
      <c r="C623" s="50">
        <v>3537</v>
      </c>
      <c r="D623" s="50" t="s">
        <v>3858</v>
      </c>
      <c r="E623" s="55">
        <v>588.44999999999993</v>
      </c>
      <c r="F623" s="55">
        <v>2575170.4968000008</v>
      </c>
      <c r="G623" s="55">
        <v>2250483.2796312617</v>
      </c>
      <c r="H623" s="56">
        <v>0.14427444100892783</v>
      </c>
      <c r="I623" s="58">
        <v>324687.21716873907</v>
      </c>
      <c r="J623" s="58">
        <v>4376.1925342849881</v>
      </c>
      <c r="K623" s="58">
        <v>3824.4256600072426</v>
      </c>
      <c r="L623" s="58">
        <v>4490.7700000000004</v>
      </c>
      <c r="M623" s="51" t="s">
        <v>6523</v>
      </c>
      <c r="N623" s="54" t="s">
        <v>6530</v>
      </c>
    </row>
    <row r="624" spans="1:14" ht="15.75" customHeight="1" x14ac:dyDescent="0.2">
      <c r="A624" s="50" t="s">
        <v>3865</v>
      </c>
      <c r="B624" s="50" t="s">
        <v>3866</v>
      </c>
      <c r="C624" s="50">
        <v>3540</v>
      </c>
      <c r="D624" s="50" t="s">
        <v>3867</v>
      </c>
      <c r="E624" s="55">
        <v>1056.3299999999997</v>
      </c>
      <c r="F624" s="55">
        <v>555685.21169999999</v>
      </c>
      <c r="G624" s="55">
        <v>572055.15609055152</v>
      </c>
      <c r="H624" s="56">
        <v>-2.8616024549843133E-2</v>
      </c>
      <c r="I624" s="58">
        <v>-16369.944390551536</v>
      </c>
      <c r="J624" s="58">
        <v>526.0526650762547</v>
      </c>
      <c r="K624" s="58">
        <v>541.54966354316514</v>
      </c>
      <c r="L624" s="58">
        <v>514.24</v>
      </c>
      <c r="M624" s="51" t="s">
        <v>6524</v>
      </c>
      <c r="N624" s="54" t="s">
        <v>6526</v>
      </c>
    </row>
    <row r="625" spans="1:14" ht="15.75" customHeight="1" x14ac:dyDescent="0.2">
      <c r="A625" s="50" t="s">
        <v>3877</v>
      </c>
      <c r="B625" s="50" t="s">
        <v>3878</v>
      </c>
      <c r="C625" s="50">
        <v>3544</v>
      </c>
      <c r="D625" s="50" t="s">
        <v>3879</v>
      </c>
      <c r="E625" s="55">
        <v>827.48</v>
      </c>
      <c r="F625" s="55">
        <v>225513.12439999997</v>
      </c>
      <c r="G625" s="55">
        <v>263521.72181365394</v>
      </c>
      <c r="H625" s="56">
        <v>-0.1442332615014229</v>
      </c>
      <c r="I625" s="58">
        <v>-38008.597413653973</v>
      </c>
      <c r="J625" s="58">
        <v>272.52999999999997</v>
      </c>
      <c r="K625" s="58">
        <v>318.46294993674042</v>
      </c>
      <c r="L625" s="58">
        <v>272.52999999999997</v>
      </c>
      <c r="M625" s="51" t="s">
        <v>6524</v>
      </c>
      <c r="N625" s="54" t="s">
        <v>6527</v>
      </c>
    </row>
    <row r="626" spans="1:14" ht="15.75" customHeight="1" x14ac:dyDescent="0.2">
      <c r="A626" s="50" t="s">
        <v>3895</v>
      </c>
      <c r="B626" s="50" t="s">
        <v>3896</v>
      </c>
      <c r="C626" s="50">
        <v>3550</v>
      </c>
      <c r="D626" s="50" t="s">
        <v>3897</v>
      </c>
      <c r="E626" s="55">
        <v>301.75</v>
      </c>
      <c r="F626" s="55">
        <v>222544.10380000004</v>
      </c>
      <c r="G626" s="55">
        <v>259265.74020919576</v>
      </c>
      <c r="H626" s="56">
        <v>-0.14163705694229345</v>
      </c>
      <c r="I626" s="58">
        <v>-36721.636409195722</v>
      </c>
      <c r="J626" s="58">
        <v>737.51152874896457</v>
      </c>
      <c r="K626" s="58">
        <v>859.20709265682103</v>
      </c>
      <c r="L626" s="58">
        <v>727.94</v>
      </c>
      <c r="M626" s="51" t="s">
        <v>6524</v>
      </c>
      <c r="N626" s="54" t="s">
        <v>6522</v>
      </c>
    </row>
    <row r="627" spans="1:14" ht="15.75" customHeight="1" x14ac:dyDescent="0.2">
      <c r="A627" s="50" t="s">
        <v>3907</v>
      </c>
      <c r="B627" s="50" t="s">
        <v>3908</v>
      </c>
      <c r="C627" s="50">
        <v>3554</v>
      </c>
      <c r="D627" s="50" t="s">
        <v>3909</v>
      </c>
      <c r="E627" s="55">
        <v>694.87</v>
      </c>
      <c r="F627" s="55">
        <v>246838.67009999999</v>
      </c>
      <c r="G627" s="55">
        <v>301553.98024994839</v>
      </c>
      <c r="H627" s="56">
        <v>-0.18144449661913475</v>
      </c>
      <c r="I627" s="58">
        <v>-54715.310149948404</v>
      </c>
      <c r="J627" s="58">
        <v>355.22999999999996</v>
      </c>
      <c r="K627" s="58">
        <v>433.97179364478018</v>
      </c>
      <c r="L627" s="58">
        <v>355.23</v>
      </c>
      <c r="M627" s="51" t="s">
        <v>6523</v>
      </c>
      <c r="N627" s="54" t="s">
        <v>6527</v>
      </c>
    </row>
    <row r="628" spans="1:14" ht="15.75" customHeight="1" x14ac:dyDescent="0.2">
      <c r="A628" s="50" t="s">
        <v>3964</v>
      </c>
      <c r="B628" s="50" t="s">
        <v>3965</v>
      </c>
      <c r="C628" s="50">
        <v>3721</v>
      </c>
      <c r="D628" s="50" t="s">
        <v>3966</v>
      </c>
      <c r="E628" s="55">
        <v>202.13000000000002</v>
      </c>
      <c r="F628" s="55">
        <v>401440.28650000005</v>
      </c>
      <c r="G628" s="55">
        <v>439956.06342858344</v>
      </c>
      <c r="H628" s="56">
        <v>-8.7544598495652992E-2</v>
      </c>
      <c r="I628" s="58">
        <v>-38515.776928583393</v>
      </c>
      <c r="J628" s="58">
        <v>1986.05</v>
      </c>
      <c r="K628" s="58">
        <v>2176.5995321257774</v>
      </c>
      <c r="L628" s="58">
        <v>1986.05</v>
      </c>
      <c r="M628" s="51" t="s">
        <v>6525</v>
      </c>
      <c r="N628" s="54" t="s">
        <v>6530</v>
      </c>
    </row>
    <row r="629" spans="1:14" ht="15.75" customHeight="1" x14ac:dyDescent="0.2">
      <c r="A629" s="50" t="s">
        <v>3973</v>
      </c>
      <c r="B629" s="50" t="s">
        <v>3974</v>
      </c>
      <c r="C629" s="50">
        <v>3725</v>
      </c>
      <c r="D629" s="50" t="s">
        <v>3975</v>
      </c>
      <c r="E629" s="55">
        <v>1740.6100000000001</v>
      </c>
      <c r="F629" s="55">
        <v>2976360.7804</v>
      </c>
      <c r="G629" s="55">
        <v>2924104.9086915855</v>
      </c>
      <c r="H629" s="56">
        <v>1.7870723978845593E-2</v>
      </c>
      <c r="I629" s="58">
        <v>52255.871708414517</v>
      </c>
      <c r="J629" s="58">
        <v>1709.9527064649749</v>
      </c>
      <c r="K629" s="58">
        <v>1679.9311210963888</v>
      </c>
      <c r="L629" s="58">
        <v>1707.79</v>
      </c>
      <c r="M629" s="51" t="s">
        <v>6523</v>
      </c>
      <c r="N629" s="54" t="s">
        <v>6522</v>
      </c>
    </row>
    <row r="630" spans="1:14" ht="15.75" customHeight="1" x14ac:dyDescent="0.2">
      <c r="A630" s="50" t="s">
        <v>3982</v>
      </c>
      <c r="B630" s="50" t="s">
        <v>3983</v>
      </c>
      <c r="C630" s="50">
        <v>3729</v>
      </c>
      <c r="D630" s="50" t="s">
        <v>3984</v>
      </c>
      <c r="E630" s="55">
        <v>691.74000000000012</v>
      </c>
      <c r="F630" s="55">
        <v>600340.92659999989</v>
      </c>
      <c r="G630" s="55">
        <v>574884.13710536354</v>
      </c>
      <c r="H630" s="56">
        <v>4.4281600154798983E-2</v>
      </c>
      <c r="I630" s="58">
        <v>25456.789494636352</v>
      </c>
      <c r="J630" s="58">
        <v>867.87077023158963</v>
      </c>
      <c r="K630" s="58">
        <v>831.06967517472378</v>
      </c>
      <c r="L630" s="58">
        <v>864.92</v>
      </c>
      <c r="M630" s="51" t="s">
        <v>6524</v>
      </c>
      <c r="N630" s="54" t="s">
        <v>6522</v>
      </c>
    </row>
    <row r="631" spans="1:14" ht="15.75" customHeight="1" x14ac:dyDescent="0.2">
      <c r="A631" s="50" t="s">
        <v>3985</v>
      </c>
      <c r="B631" s="50" t="s">
        <v>3986</v>
      </c>
      <c r="C631" s="50">
        <v>3733</v>
      </c>
      <c r="D631" s="50" t="s">
        <v>3987</v>
      </c>
      <c r="E631" s="55">
        <v>336.26000000000005</v>
      </c>
      <c r="F631" s="55">
        <v>386429.26900000003</v>
      </c>
      <c r="G631" s="55">
        <v>437395.8403034496</v>
      </c>
      <c r="H631" s="56">
        <v>-0.11652276178047505</v>
      </c>
      <c r="I631" s="58">
        <v>-50966.571303449571</v>
      </c>
      <c r="J631" s="58">
        <v>1149.1978498780704</v>
      </c>
      <c r="K631" s="58">
        <v>1300.7667885072549</v>
      </c>
      <c r="L631" s="58">
        <v>1146.1500000000001</v>
      </c>
      <c r="M631" s="51" t="s">
        <v>6525</v>
      </c>
      <c r="N631" s="54" t="s">
        <v>6527</v>
      </c>
    </row>
    <row r="632" spans="1:14" ht="15.75" customHeight="1" x14ac:dyDescent="0.2">
      <c r="A632" s="50" t="s">
        <v>3997</v>
      </c>
      <c r="B632" s="50" t="s">
        <v>3998</v>
      </c>
      <c r="C632" s="50">
        <v>3738</v>
      </c>
      <c r="D632" s="50" t="s">
        <v>3999</v>
      </c>
      <c r="E632" s="55">
        <v>2718.33</v>
      </c>
      <c r="F632" s="55">
        <v>6708575.7334310198</v>
      </c>
      <c r="G632" s="55">
        <v>5932633.1972279223</v>
      </c>
      <c r="H632" s="56">
        <v>0.13079226549277712</v>
      </c>
      <c r="I632" s="58">
        <v>775942.53620309755</v>
      </c>
      <c r="J632" s="58">
        <v>2467.9033573668466</v>
      </c>
      <c r="K632" s="58">
        <v>2182.4551092869233</v>
      </c>
      <c r="L632" s="58">
        <v>2468.37</v>
      </c>
      <c r="M632" s="51" t="s">
        <v>6524</v>
      </c>
      <c r="N632" s="54" t="s">
        <v>6530</v>
      </c>
    </row>
    <row r="633" spans="1:14" ht="15.75" customHeight="1" x14ac:dyDescent="0.2">
      <c r="A633" s="50" t="s">
        <v>4003</v>
      </c>
      <c r="B633" s="50" t="s">
        <v>4004</v>
      </c>
      <c r="C633" s="50">
        <v>3742</v>
      </c>
      <c r="D633" s="50" t="s">
        <v>4005</v>
      </c>
      <c r="E633" s="55">
        <v>7689.87</v>
      </c>
      <c r="F633" s="55">
        <v>10046588.966399999</v>
      </c>
      <c r="G633" s="55">
        <v>9663658.5448789634</v>
      </c>
      <c r="H633" s="56">
        <v>3.9625822843664338E-2</v>
      </c>
      <c r="I633" s="58">
        <v>382930.42152103595</v>
      </c>
      <c r="J633" s="58">
        <v>1306.4705861607542</v>
      </c>
      <c r="K633" s="58">
        <v>1256.6738507775767</v>
      </c>
      <c r="L633" s="58">
        <v>1305.8599999999999</v>
      </c>
      <c r="M633" s="51" t="s">
        <v>6521</v>
      </c>
      <c r="N633" s="54" t="s">
        <v>6527</v>
      </c>
    </row>
    <row r="634" spans="1:14" ht="15.75" customHeight="1" x14ac:dyDescent="0.2">
      <c r="A634" s="50" t="s">
        <v>4006</v>
      </c>
      <c r="B634" s="50" t="s">
        <v>4007</v>
      </c>
      <c r="C634" s="50">
        <v>3743</v>
      </c>
      <c r="D634" s="50" t="s">
        <v>4008</v>
      </c>
      <c r="E634" s="55">
        <v>801.41</v>
      </c>
      <c r="F634" s="55">
        <v>1562397.1063999999</v>
      </c>
      <c r="G634" s="55">
        <v>1574182.6479594614</v>
      </c>
      <c r="H634" s="56">
        <v>-7.4867688160192847E-3</v>
      </c>
      <c r="I634" s="58">
        <v>-11785.541559461504</v>
      </c>
      <c r="J634" s="58">
        <v>1949.5602830012103</v>
      </c>
      <c r="K634" s="58">
        <v>1964.2662906121229</v>
      </c>
      <c r="L634" s="58">
        <v>1947.04</v>
      </c>
      <c r="M634" s="51" t="s">
        <v>6524</v>
      </c>
      <c r="N634" s="54" t="s">
        <v>6522</v>
      </c>
    </row>
    <row r="635" spans="1:14" ht="15.75" customHeight="1" x14ac:dyDescent="0.2">
      <c r="A635" s="50" t="s">
        <v>4009</v>
      </c>
      <c r="B635" s="50" t="s">
        <v>4010</v>
      </c>
      <c r="C635" s="50">
        <v>3746</v>
      </c>
      <c r="D635" s="50" t="s">
        <v>4011</v>
      </c>
      <c r="E635" s="55">
        <v>2474.09</v>
      </c>
      <c r="F635" s="55">
        <v>4192646.6954999999</v>
      </c>
      <c r="G635" s="55">
        <v>4077768.0639243536</v>
      </c>
      <c r="H635" s="56">
        <v>2.8171938613176017E-2</v>
      </c>
      <c r="I635" s="58">
        <v>114878.63157564634</v>
      </c>
      <c r="J635" s="58">
        <v>1694.6217378915073</v>
      </c>
      <c r="K635" s="58">
        <v>1648.1890569560337</v>
      </c>
      <c r="L635" s="58">
        <v>1693.95</v>
      </c>
      <c r="M635" s="51" t="s">
        <v>6523</v>
      </c>
      <c r="N635" s="54" t="s">
        <v>6530</v>
      </c>
    </row>
    <row r="636" spans="1:14" ht="15.75" customHeight="1" x14ac:dyDescent="0.2">
      <c r="A636" s="50" t="s">
        <v>4015</v>
      </c>
      <c r="B636" s="50" t="s">
        <v>4016</v>
      </c>
      <c r="C636" s="50">
        <v>3750</v>
      </c>
      <c r="D636" s="50" t="s">
        <v>4017</v>
      </c>
      <c r="E636" s="55">
        <v>11926.560000000001</v>
      </c>
      <c r="F636" s="55">
        <v>16890213.6305</v>
      </c>
      <c r="G636" s="55">
        <v>16602167.48936189</v>
      </c>
      <c r="H636" s="56">
        <v>1.7349911770416782E-2</v>
      </c>
      <c r="I636" s="58">
        <v>288046.14113811031</v>
      </c>
      <c r="J636" s="58">
        <v>1416.1848538472113</v>
      </c>
      <c r="K636" s="58">
        <v>1392.0332006347085</v>
      </c>
      <c r="L636" s="58">
        <v>1416.03</v>
      </c>
      <c r="M636" s="51" t="s">
        <v>6521</v>
      </c>
      <c r="N636" s="54" t="s">
        <v>6522</v>
      </c>
    </row>
    <row r="637" spans="1:14" ht="15.75" customHeight="1" x14ac:dyDescent="0.2">
      <c r="A637" s="50" t="s">
        <v>4018</v>
      </c>
      <c r="B637" s="50" t="s">
        <v>4019</v>
      </c>
      <c r="C637" s="50">
        <v>3751</v>
      </c>
      <c r="D637" s="50" t="s">
        <v>4020</v>
      </c>
      <c r="E637" s="55">
        <v>848.7700000000001</v>
      </c>
      <c r="F637" s="55">
        <v>1535283.2235000001</v>
      </c>
      <c r="G637" s="55">
        <v>1560205.656626527</v>
      </c>
      <c r="H637" s="56">
        <v>-1.5973812824403022E-2</v>
      </c>
      <c r="I637" s="58">
        <v>-24922.433126526885</v>
      </c>
      <c r="J637" s="58">
        <v>1808.8330448767038</v>
      </c>
      <c r="K637" s="58">
        <v>1838.1960444249053</v>
      </c>
      <c r="L637" s="58">
        <v>1805.93</v>
      </c>
      <c r="M637" s="51" t="s">
        <v>6525</v>
      </c>
      <c r="N637" s="54" t="s">
        <v>6528</v>
      </c>
    </row>
    <row r="638" spans="1:14" ht="15.75" customHeight="1" x14ac:dyDescent="0.2">
      <c r="A638" s="50" t="s">
        <v>4024</v>
      </c>
      <c r="B638" s="50" t="s">
        <v>4025</v>
      </c>
      <c r="C638" s="50">
        <v>3754</v>
      </c>
      <c r="D638" s="50" t="s">
        <v>4026</v>
      </c>
      <c r="E638" s="55">
        <v>22253.750000000004</v>
      </c>
      <c r="F638" s="55">
        <v>75884165.908187538</v>
      </c>
      <c r="G638" s="55">
        <v>68245619.038238749</v>
      </c>
      <c r="H638" s="56">
        <v>0.11192728526161999</v>
      </c>
      <c r="I638" s="58">
        <v>7638546.8699487895</v>
      </c>
      <c r="J638" s="58">
        <v>3409.9495998736179</v>
      </c>
      <c r="K638" s="58">
        <v>3066.7019732961294</v>
      </c>
      <c r="L638" s="58">
        <v>3424.49</v>
      </c>
      <c r="M638" s="51" t="s">
        <v>6524</v>
      </c>
      <c r="N638" s="54" t="s">
        <v>6522</v>
      </c>
    </row>
    <row r="639" spans="1:14" ht="15.75" customHeight="1" x14ac:dyDescent="0.2">
      <c r="A639" s="50" t="s">
        <v>4027</v>
      </c>
      <c r="B639" s="50" t="s">
        <v>4028</v>
      </c>
      <c r="C639" s="50">
        <v>3755</v>
      </c>
      <c r="D639" s="50" t="s">
        <v>4029</v>
      </c>
      <c r="E639" s="55">
        <v>4964.3799999999992</v>
      </c>
      <c r="F639" s="55">
        <v>21949763.399922274</v>
      </c>
      <c r="G639" s="55">
        <v>19543449.833483715</v>
      </c>
      <c r="H639" s="56">
        <v>0.12312634601061223</v>
      </c>
      <c r="I639" s="58">
        <v>2406313.5664385594</v>
      </c>
      <c r="J639" s="58">
        <v>4421.4510976037845</v>
      </c>
      <c r="K639" s="58">
        <v>3936.735268751328</v>
      </c>
      <c r="L639" s="58">
        <v>4435.4399999999996</v>
      </c>
      <c r="M639" s="51" t="s">
        <v>6525</v>
      </c>
      <c r="N639" s="54" t="s">
        <v>6530</v>
      </c>
    </row>
    <row r="640" spans="1:14" ht="15.75" customHeight="1" x14ac:dyDescent="0.2">
      <c r="A640" s="50" t="s">
        <v>4030</v>
      </c>
      <c r="B640" s="50" t="s">
        <v>4031</v>
      </c>
      <c r="C640" s="50">
        <v>3756</v>
      </c>
      <c r="D640" s="50" t="s">
        <v>4032</v>
      </c>
      <c r="E640" s="55">
        <v>652.14</v>
      </c>
      <c r="F640" s="55">
        <v>4688179.5360420765</v>
      </c>
      <c r="G640" s="55">
        <v>3953924.6732530156</v>
      </c>
      <c r="H640" s="56">
        <v>0.18570279493589004</v>
      </c>
      <c r="I640" s="58">
        <v>734254.86278906092</v>
      </c>
      <c r="J640" s="58">
        <v>7188.9157788850198</v>
      </c>
      <c r="K640" s="58">
        <v>6062.999774976256</v>
      </c>
      <c r="L640" s="58">
        <v>8408.4599999999991</v>
      </c>
      <c r="M640" s="51" t="s">
        <v>6525</v>
      </c>
      <c r="N640" s="54" t="s">
        <v>6526</v>
      </c>
    </row>
    <row r="641" spans="1:14" ht="15.75" customHeight="1" x14ac:dyDescent="0.2">
      <c r="A641" s="50" t="s">
        <v>4036</v>
      </c>
      <c r="B641" s="50" t="s">
        <v>4037</v>
      </c>
      <c r="C641" s="50">
        <v>3911</v>
      </c>
      <c r="D641" s="50" t="s">
        <v>4038</v>
      </c>
      <c r="E641" s="55">
        <v>2368.8000000000002</v>
      </c>
      <c r="F641" s="55">
        <v>2510481.8366000005</v>
      </c>
      <c r="G641" s="55">
        <v>2995920.0143096545</v>
      </c>
      <c r="H641" s="56">
        <v>-0.16203309013291955</v>
      </c>
      <c r="I641" s="58">
        <v>-485438.17770965397</v>
      </c>
      <c r="J641" s="58">
        <v>1059.8116500337726</v>
      </c>
      <c r="K641" s="58">
        <v>1264.7416473782735</v>
      </c>
      <c r="L641" s="58">
        <v>1053.5</v>
      </c>
      <c r="M641" s="51" t="s">
        <v>6524</v>
      </c>
      <c r="N641" s="54" t="s">
        <v>6522</v>
      </c>
    </row>
    <row r="642" spans="1:14" ht="15.75" customHeight="1" x14ac:dyDescent="0.2">
      <c r="A642" s="50" t="s">
        <v>4039</v>
      </c>
      <c r="B642" s="50" t="s">
        <v>4040</v>
      </c>
      <c r="C642" s="50">
        <v>3912</v>
      </c>
      <c r="D642" s="50" t="s">
        <v>4041</v>
      </c>
      <c r="E642" s="55">
        <v>1812.6699999999998</v>
      </c>
      <c r="F642" s="55">
        <v>2594137.6106000002</v>
      </c>
      <c r="G642" s="55">
        <v>3085545.1991330883</v>
      </c>
      <c r="H642" s="56">
        <v>-0.15926118621472585</v>
      </c>
      <c r="I642" s="58">
        <v>-491407.5885330881</v>
      </c>
      <c r="J642" s="58">
        <v>1431.1141082491577</v>
      </c>
      <c r="K642" s="58">
        <v>1702.2101094700572</v>
      </c>
      <c r="L642" s="58">
        <v>1423.73</v>
      </c>
      <c r="M642" s="51" t="s">
        <v>6525</v>
      </c>
      <c r="N642" s="54" t="s">
        <v>6522</v>
      </c>
    </row>
    <row r="643" spans="1:14" ht="15.75" customHeight="1" x14ac:dyDescent="0.2">
      <c r="A643" s="50" t="s">
        <v>4042</v>
      </c>
      <c r="B643" s="50" t="s">
        <v>4043</v>
      </c>
      <c r="C643" s="50">
        <v>3913</v>
      </c>
      <c r="D643" s="50" t="s">
        <v>4044</v>
      </c>
      <c r="E643" s="55">
        <v>647.90000000000009</v>
      </c>
      <c r="F643" s="55">
        <v>1387012.4323999998</v>
      </c>
      <c r="G643" s="55">
        <v>1670559.3875353856</v>
      </c>
      <c r="H643" s="56">
        <v>-0.16973174210448694</v>
      </c>
      <c r="I643" s="58">
        <v>-283546.95513538574</v>
      </c>
      <c r="J643" s="58">
        <v>2140.7816521068062</v>
      </c>
      <c r="K643" s="58">
        <v>2578.4216507723186</v>
      </c>
      <c r="L643" s="58">
        <v>2081.21</v>
      </c>
      <c r="M643" s="51" t="s">
        <v>6525</v>
      </c>
      <c r="N643" s="54" t="s">
        <v>6530</v>
      </c>
    </row>
    <row r="644" spans="1:14" ht="15.75" customHeight="1" x14ac:dyDescent="0.2">
      <c r="A644" s="50" t="s">
        <v>4048</v>
      </c>
      <c r="B644" s="50" t="s">
        <v>4049</v>
      </c>
      <c r="C644" s="50">
        <v>3915</v>
      </c>
      <c r="D644" s="50" t="s">
        <v>4050</v>
      </c>
      <c r="E644" s="55">
        <v>656.59999999999991</v>
      </c>
      <c r="F644" s="55">
        <v>167176.92600000001</v>
      </c>
      <c r="G644" s="55">
        <v>209961.68931986496</v>
      </c>
      <c r="H644" s="56">
        <v>-0.20377414307561958</v>
      </c>
      <c r="I644" s="58">
        <v>-42784.763319864956</v>
      </c>
      <c r="J644" s="58">
        <v>254.61000000000004</v>
      </c>
      <c r="K644" s="58">
        <v>319.77107724621533</v>
      </c>
      <c r="L644" s="58">
        <v>254.61</v>
      </c>
      <c r="M644" s="51" t="s">
        <v>6525</v>
      </c>
      <c r="N644" s="54" t="s">
        <v>6531</v>
      </c>
    </row>
    <row r="645" spans="1:14" ht="15.75" customHeight="1" x14ac:dyDescent="0.2">
      <c r="A645" s="50" t="s">
        <v>4063</v>
      </c>
      <c r="B645" s="50" t="s">
        <v>4064</v>
      </c>
      <c r="C645" s="50">
        <v>3921</v>
      </c>
      <c r="D645" s="50" t="s">
        <v>4065</v>
      </c>
      <c r="E645" s="55">
        <v>246.87</v>
      </c>
      <c r="F645" s="55">
        <v>209711.12760000001</v>
      </c>
      <c r="G645" s="55">
        <v>229008.63355962819</v>
      </c>
      <c r="H645" s="56">
        <v>-8.4265408075122172E-2</v>
      </c>
      <c r="I645" s="58">
        <v>-19297.505959628179</v>
      </c>
      <c r="J645" s="58">
        <v>849.48</v>
      </c>
      <c r="K645" s="58">
        <v>927.64869591132253</v>
      </c>
      <c r="L645" s="58">
        <v>849.48</v>
      </c>
      <c r="M645" s="51" t="s">
        <v>6525</v>
      </c>
      <c r="N645" s="54" t="s">
        <v>6530</v>
      </c>
    </row>
    <row r="646" spans="1:14" ht="15.75" customHeight="1" x14ac:dyDescent="0.2">
      <c r="A646" s="50" t="s">
        <v>4093</v>
      </c>
      <c r="B646" s="50" t="s">
        <v>4094</v>
      </c>
      <c r="C646" s="50">
        <v>3931</v>
      </c>
      <c r="D646" s="50" t="s">
        <v>4095</v>
      </c>
      <c r="E646" s="55">
        <v>1271.9499999999998</v>
      </c>
      <c r="F646" s="55">
        <v>1401430.0399999996</v>
      </c>
      <c r="G646" s="55">
        <v>1215181.0055203903</v>
      </c>
      <c r="H646" s="56">
        <v>0.15326855310732057</v>
      </c>
      <c r="I646" s="58">
        <v>186249.03447960922</v>
      </c>
      <c r="J646" s="58">
        <v>1101.7964857109162</v>
      </c>
      <c r="K646" s="58">
        <v>955.36853297723223</v>
      </c>
      <c r="L646" s="58">
        <v>1101.5999999999999</v>
      </c>
      <c r="M646" s="51" t="s">
        <v>6525</v>
      </c>
      <c r="N646" s="54" t="s">
        <v>6522</v>
      </c>
    </row>
    <row r="647" spans="1:14" ht="15.75" customHeight="1" x14ac:dyDescent="0.2">
      <c r="A647" s="50" t="s">
        <v>4102</v>
      </c>
      <c r="B647" s="50" t="s">
        <v>4103</v>
      </c>
      <c r="C647" s="50">
        <v>3935</v>
      </c>
      <c r="D647" s="50" t="s">
        <v>4104</v>
      </c>
      <c r="E647" s="55">
        <v>1315.3499999999997</v>
      </c>
      <c r="F647" s="55">
        <v>246917.50200000001</v>
      </c>
      <c r="G647" s="55">
        <v>323787.68934757932</v>
      </c>
      <c r="H647" s="56">
        <v>-0.23740923412644255</v>
      </c>
      <c r="I647" s="58">
        <v>-76870.187347579311</v>
      </c>
      <c r="J647" s="58">
        <v>187.72000000000006</v>
      </c>
      <c r="K647" s="58">
        <v>246.16086163194541</v>
      </c>
      <c r="L647" s="58">
        <v>187.72</v>
      </c>
      <c r="M647" s="51" t="s">
        <v>6525</v>
      </c>
      <c r="N647" s="54" t="s">
        <v>6530</v>
      </c>
    </row>
    <row r="648" spans="1:14" ht="15.75" customHeight="1" x14ac:dyDescent="0.2">
      <c r="A648" s="50" t="s">
        <v>4210</v>
      </c>
      <c r="B648" s="50" t="s">
        <v>4211</v>
      </c>
      <c r="C648" s="50">
        <v>3972</v>
      </c>
      <c r="D648" s="50" t="s">
        <v>4212</v>
      </c>
      <c r="E648" s="55">
        <v>200.29000000000002</v>
      </c>
      <c r="F648" s="55">
        <v>64136.863800000006</v>
      </c>
      <c r="G648" s="55">
        <v>61867.725938990283</v>
      </c>
      <c r="H648" s="56">
        <v>3.6677246925923779E-2</v>
      </c>
      <c r="I648" s="58">
        <v>2269.1378610097236</v>
      </c>
      <c r="J648" s="58">
        <v>320.22000000000003</v>
      </c>
      <c r="K648" s="58">
        <v>308.89073812467063</v>
      </c>
      <c r="L648" s="58">
        <v>320.22000000000003</v>
      </c>
      <c r="M648" s="51" t="s">
        <v>6525</v>
      </c>
      <c r="N648" s="54" t="s">
        <v>6531</v>
      </c>
    </row>
    <row r="649" spans="1:14" ht="15.75" customHeight="1" x14ac:dyDescent="0.2">
      <c r="A649" s="50" t="s">
        <v>4165</v>
      </c>
      <c r="B649" s="50" t="s">
        <v>4166</v>
      </c>
      <c r="C649" s="50">
        <v>3957</v>
      </c>
      <c r="D649" s="50" t="s">
        <v>4167</v>
      </c>
      <c r="E649" s="55">
        <v>804.45999999999992</v>
      </c>
      <c r="F649" s="55">
        <v>574223.04630000005</v>
      </c>
      <c r="G649" s="55">
        <v>631072.28135519207</v>
      </c>
      <c r="H649" s="56">
        <v>-9.0083555774485125E-2</v>
      </c>
      <c r="I649" s="58">
        <v>-56849.235055192024</v>
      </c>
      <c r="J649" s="58">
        <v>713.79937635183865</v>
      </c>
      <c r="K649" s="58">
        <v>784.46694845634602</v>
      </c>
      <c r="L649" s="58">
        <v>712.06</v>
      </c>
      <c r="M649" s="51" t="s">
        <v>6524</v>
      </c>
      <c r="N649" s="54" t="s">
        <v>6527</v>
      </c>
    </row>
    <row r="650" spans="1:14" ht="15.75" customHeight="1" x14ac:dyDescent="0.2">
      <c r="A650" s="50" t="s">
        <v>4168</v>
      </c>
      <c r="B650" s="50" t="s">
        <v>4169</v>
      </c>
      <c r="C650" s="50">
        <v>3958</v>
      </c>
      <c r="D650" s="50" t="s">
        <v>4170</v>
      </c>
      <c r="E650" s="55">
        <v>1341.53</v>
      </c>
      <c r="F650" s="55">
        <v>1848961.6318000003</v>
      </c>
      <c r="G650" s="55">
        <v>1979590.6762047119</v>
      </c>
      <c r="H650" s="56">
        <v>-6.5987906477289915E-2</v>
      </c>
      <c r="I650" s="58">
        <v>-130629.04440471157</v>
      </c>
      <c r="J650" s="58">
        <v>1378.2484415555375</v>
      </c>
      <c r="K650" s="58">
        <v>1475.6216232247598</v>
      </c>
      <c r="L650" s="58">
        <v>1376.2</v>
      </c>
      <c r="M650" s="51" t="s">
        <v>6524</v>
      </c>
      <c r="N650" s="54" t="s">
        <v>6522</v>
      </c>
    </row>
    <row r="651" spans="1:14" ht="15.75" customHeight="1" x14ac:dyDescent="0.2">
      <c r="A651" s="50" t="s">
        <v>4171</v>
      </c>
      <c r="B651" s="50" t="s">
        <v>4172</v>
      </c>
      <c r="C651" s="50">
        <v>3959</v>
      </c>
      <c r="D651" s="50" t="s">
        <v>4173</v>
      </c>
      <c r="E651" s="55">
        <v>3240.93</v>
      </c>
      <c r="F651" s="55">
        <v>7096742.9247000003</v>
      </c>
      <c r="G651" s="55">
        <v>8086317.5453280341</v>
      </c>
      <c r="H651" s="56">
        <v>-0.12237642351799205</v>
      </c>
      <c r="I651" s="58">
        <v>-989574.62062803376</v>
      </c>
      <c r="J651" s="58">
        <v>2189.7242225842583</v>
      </c>
      <c r="K651" s="58">
        <v>2495.060845290714</v>
      </c>
      <c r="L651" s="58">
        <v>2239.5700000000002</v>
      </c>
      <c r="M651" s="51" t="s">
        <v>6521</v>
      </c>
      <c r="N651" s="54" t="s">
        <v>6522</v>
      </c>
    </row>
    <row r="652" spans="1:14" ht="15.75" customHeight="1" x14ac:dyDescent="0.2">
      <c r="A652" s="50" t="s">
        <v>4177</v>
      </c>
      <c r="B652" s="50" t="s">
        <v>4178</v>
      </c>
      <c r="C652" s="50">
        <v>3961</v>
      </c>
      <c r="D652" s="50" t="s">
        <v>4179</v>
      </c>
      <c r="E652" s="55">
        <v>1853.2399999999998</v>
      </c>
      <c r="F652" s="55">
        <v>699672.22960000008</v>
      </c>
      <c r="G652" s="55">
        <v>794927.82456099801</v>
      </c>
      <c r="H652" s="56">
        <v>-0.1198292373444132</v>
      </c>
      <c r="I652" s="58">
        <v>-95255.594960997929</v>
      </c>
      <c r="J652" s="58">
        <v>377.54000000000008</v>
      </c>
      <c r="K652" s="58">
        <v>428.93949221957121</v>
      </c>
      <c r="L652" s="58">
        <v>377.54</v>
      </c>
      <c r="M652" s="51" t="s">
        <v>6524</v>
      </c>
      <c r="N652" s="54" t="s">
        <v>6522</v>
      </c>
    </row>
    <row r="653" spans="1:14" ht="15.75" customHeight="1" x14ac:dyDescent="0.2">
      <c r="A653" s="50" t="s">
        <v>4195</v>
      </c>
      <c r="B653" s="50" t="s">
        <v>4196</v>
      </c>
      <c r="C653" s="50">
        <v>3967</v>
      </c>
      <c r="D653" s="50" t="s">
        <v>4197</v>
      </c>
      <c r="E653" s="55">
        <v>1742.9</v>
      </c>
      <c r="F653" s="55">
        <v>1949276.6104000001</v>
      </c>
      <c r="G653" s="55">
        <v>2050150.9216630168</v>
      </c>
      <c r="H653" s="56">
        <v>-4.9203358736726877E-2</v>
      </c>
      <c r="I653" s="58">
        <v>-100874.31126301666</v>
      </c>
      <c r="J653" s="58">
        <v>1118.4098975271099</v>
      </c>
      <c r="K653" s="58">
        <v>1176.2871774990056</v>
      </c>
      <c r="L653" s="58">
        <v>1117.74</v>
      </c>
      <c r="M653" s="51" t="s">
        <v>6524</v>
      </c>
      <c r="N653" s="54" t="s">
        <v>6526</v>
      </c>
    </row>
    <row r="654" spans="1:14" ht="15.75" customHeight="1" x14ac:dyDescent="0.2">
      <c r="A654" s="50" t="s">
        <v>4198</v>
      </c>
      <c r="B654" s="50" t="s">
        <v>4199</v>
      </c>
      <c r="C654" s="50">
        <v>3968</v>
      </c>
      <c r="D654" s="50" t="s">
        <v>4200</v>
      </c>
      <c r="E654" s="55">
        <v>2135.69</v>
      </c>
      <c r="F654" s="55">
        <v>3373599.0972000002</v>
      </c>
      <c r="G654" s="55">
        <v>4176222.1723462436</v>
      </c>
      <c r="H654" s="56">
        <v>-0.19218878738324441</v>
      </c>
      <c r="I654" s="58">
        <v>-802623.07514624344</v>
      </c>
      <c r="J654" s="58">
        <v>1579.6295797611076</v>
      </c>
      <c r="K654" s="58">
        <v>1955.4439887559729</v>
      </c>
      <c r="L654" s="58">
        <v>1671.32</v>
      </c>
      <c r="M654" s="51" t="s">
        <v>6524</v>
      </c>
      <c r="N654" s="54" t="s">
        <v>6522</v>
      </c>
    </row>
    <row r="655" spans="1:14" ht="15.75" customHeight="1" x14ac:dyDescent="0.2">
      <c r="A655" s="50" t="s">
        <v>4201</v>
      </c>
      <c r="B655" s="50" t="s">
        <v>4202</v>
      </c>
      <c r="C655" s="50">
        <v>3969</v>
      </c>
      <c r="D655" s="50" t="s">
        <v>4203</v>
      </c>
      <c r="E655" s="55">
        <v>905.27</v>
      </c>
      <c r="F655" s="55">
        <v>2028720.838</v>
      </c>
      <c r="G655" s="55">
        <v>2801201.6575121265</v>
      </c>
      <c r="H655" s="56">
        <v>-0.27576765758385335</v>
      </c>
      <c r="I655" s="58">
        <v>-772480.8195121265</v>
      </c>
      <c r="J655" s="58">
        <v>2241.0118947938186</v>
      </c>
      <c r="K655" s="58">
        <v>3094.3272808246452</v>
      </c>
      <c r="L655" s="58">
        <v>2314.4899999999998</v>
      </c>
      <c r="M655" s="51" t="s">
        <v>6523</v>
      </c>
      <c r="N655" s="54" t="s">
        <v>6530</v>
      </c>
    </row>
    <row r="656" spans="1:14" ht="15.75" customHeight="1" x14ac:dyDescent="0.2">
      <c r="A656" s="50" t="s">
        <v>4204</v>
      </c>
      <c r="B656" s="50" t="s">
        <v>4205</v>
      </c>
      <c r="C656" s="50">
        <v>3970</v>
      </c>
      <c r="D656" s="50" t="s">
        <v>4206</v>
      </c>
      <c r="E656" s="55">
        <v>467</v>
      </c>
      <c r="F656" s="55">
        <v>1710789.4288000001</v>
      </c>
      <c r="G656" s="55">
        <v>2179851.6680467385</v>
      </c>
      <c r="H656" s="56">
        <v>-0.21518080616331237</v>
      </c>
      <c r="I656" s="58">
        <v>-469062.23924673838</v>
      </c>
      <c r="J656" s="58">
        <v>3663.3606612419703</v>
      </c>
      <c r="K656" s="58">
        <v>4667.7765911065062</v>
      </c>
      <c r="L656" s="58">
        <v>3572.15</v>
      </c>
      <c r="M656" s="51" t="s">
        <v>6525</v>
      </c>
      <c r="N656" s="54" t="s">
        <v>6530</v>
      </c>
    </row>
    <row r="657" spans="1:14" ht="15.75" customHeight="1" x14ac:dyDescent="0.2">
      <c r="A657" s="50" t="s">
        <v>4207</v>
      </c>
      <c r="B657" s="50" t="s">
        <v>4208</v>
      </c>
      <c r="C657" s="50">
        <v>3971</v>
      </c>
      <c r="D657" s="50" t="s">
        <v>4209</v>
      </c>
      <c r="E657" s="55">
        <v>1225.1400000000001</v>
      </c>
      <c r="F657" s="55">
        <v>424547.76420000003</v>
      </c>
      <c r="G657" s="55">
        <v>516742.12780790735</v>
      </c>
      <c r="H657" s="56">
        <v>-0.17841464561639042</v>
      </c>
      <c r="I657" s="58">
        <v>-92194.363607907319</v>
      </c>
      <c r="J657" s="58">
        <v>346.53</v>
      </c>
      <c r="K657" s="58">
        <v>421.78210474550445</v>
      </c>
      <c r="L657" s="58">
        <v>346.53</v>
      </c>
      <c r="M657" s="51" t="s">
        <v>6524</v>
      </c>
      <c r="N657" s="54" t="s">
        <v>6522</v>
      </c>
    </row>
    <row r="658" spans="1:14" ht="15.75" customHeight="1" x14ac:dyDescent="0.2">
      <c r="A658" s="50" t="s">
        <v>4240</v>
      </c>
      <c r="B658" s="50" t="s">
        <v>4241</v>
      </c>
      <c r="C658" s="50">
        <v>4112</v>
      </c>
      <c r="D658" s="50" t="s">
        <v>4242</v>
      </c>
      <c r="E658" s="55">
        <v>3280.9</v>
      </c>
      <c r="F658" s="55">
        <v>12921683.995200003</v>
      </c>
      <c r="G658" s="55">
        <v>11611333.161563613</v>
      </c>
      <c r="H658" s="56">
        <v>0.11285102368554689</v>
      </c>
      <c r="I658" s="58">
        <v>1310350.83363639</v>
      </c>
      <c r="J658" s="58">
        <v>3938.4571292023538</v>
      </c>
      <c r="K658" s="58">
        <v>3539.0695118911312</v>
      </c>
      <c r="L658" s="58">
        <v>3936.12</v>
      </c>
      <c r="M658" s="51" t="s">
        <v>6524</v>
      </c>
      <c r="N658" s="54" t="s">
        <v>6522</v>
      </c>
    </row>
    <row r="659" spans="1:14" ht="15.75" customHeight="1" x14ac:dyDescent="0.2">
      <c r="A659" s="50" t="s">
        <v>4243</v>
      </c>
      <c r="B659" s="50" t="s">
        <v>4244</v>
      </c>
      <c r="C659" s="50">
        <v>4113</v>
      </c>
      <c r="D659" s="50" t="s">
        <v>4245</v>
      </c>
      <c r="E659" s="55">
        <v>2870.6400000000003</v>
      </c>
      <c r="F659" s="55">
        <v>15227514.386200001</v>
      </c>
      <c r="G659" s="55">
        <v>13932535.529469522</v>
      </c>
      <c r="H659" s="56">
        <v>9.2946388257284074E-2</v>
      </c>
      <c r="I659" s="58">
        <v>1294978.8567304797</v>
      </c>
      <c r="J659" s="58">
        <v>5304.5712406292669</v>
      </c>
      <c r="K659" s="58">
        <v>4853.4596917305971</v>
      </c>
      <c r="L659" s="58">
        <v>5344.71</v>
      </c>
      <c r="M659" s="51" t="s">
        <v>6521</v>
      </c>
      <c r="N659" s="54" t="s">
        <v>6522</v>
      </c>
    </row>
    <row r="660" spans="1:14" ht="15.75" customHeight="1" x14ac:dyDescent="0.2">
      <c r="A660" s="50" t="s">
        <v>4246</v>
      </c>
      <c r="B660" s="50" t="s">
        <v>4247</v>
      </c>
      <c r="C660" s="50">
        <v>4114</v>
      </c>
      <c r="D660" s="50" t="s">
        <v>4248</v>
      </c>
      <c r="E660" s="55">
        <v>1686.48</v>
      </c>
      <c r="F660" s="55">
        <v>12369961.604699999</v>
      </c>
      <c r="G660" s="55">
        <v>11191511.248732032</v>
      </c>
      <c r="H660" s="56">
        <v>0.10529859013468634</v>
      </c>
      <c r="I660" s="58">
        <v>1178450.3559679668</v>
      </c>
      <c r="J660" s="58">
        <v>7334.7810852782122</v>
      </c>
      <c r="K660" s="58">
        <v>6636.017769989583</v>
      </c>
      <c r="L660" s="58">
        <v>7398.74</v>
      </c>
      <c r="M660" s="51" t="s">
        <v>6524</v>
      </c>
      <c r="N660" s="54" t="s">
        <v>6522</v>
      </c>
    </row>
    <row r="661" spans="1:14" ht="15.75" customHeight="1" x14ac:dyDescent="0.2">
      <c r="A661" s="50" t="s">
        <v>4249</v>
      </c>
      <c r="B661" s="50" t="s">
        <v>4250</v>
      </c>
      <c r="C661" s="50">
        <v>4115</v>
      </c>
      <c r="D661" s="50" t="s">
        <v>4251</v>
      </c>
      <c r="E661" s="55">
        <v>847.61</v>
      </c>
      <c r="F661" s="55">
        <v>8240241.1907000002</v>
      </c>
      <c r="G661" s="55">
        <v>7967866.6140780905</v>
      </c>
      <c r="H661" s="56">
        <v>3.4184128552134929E-2</v>
      </c>
      <c r="I661" s="58">
        <v>272374.57662190963</v>
      </c>
      <c r="J661" s="58">
        <v>9721.7366367787072</v>
      </c>
      <c r="K661" s="58">
        <v>9400.3924140560994</v>
      </c>
      <c r="L661" s="58">
        <v>9716.94</v>
      </c>
      <c r="M661" s="51" t="s">
        <v>6524</v>
      </c>
      <c r="N661" s="54" t="s">
        <v>6527</v>
      </c>
    </row>
    <row r="662" spans="1:14" ht="15.75" customHeight="1" x14ac:dyDescent="0.2">
      <c r="A662" s="50" t="s">
        <v>4252</v>
      </c>
      <c r="B662" s="50" t="s">
        <v>4253</v>
      </c>
      <c r="C662" s="50">
        <v>4116</v>
      </c>
      <c r="D662" s="50" t="s">
        <v>4254</v>
      </c>
      <c r="E662" s="55">
        <v>2200.36</v>
      </c>
      <c r="F662" s="55">
        <v>5199789.1504000006</v>
      </c>
      <c r="G662" s="55">
        <v>5387355.1588279856</v>
      </c>
      <c r="H662" s="56">
        <v>-3.4815972383151705E-2</v>
      </c>
      <c r="I662" s="58">
        <v>-187566.00842798501</v>
      </c>
      <c r="J662" s="58">
        <v>2363.1538250104531</v>
      </c>
      <c r="K662" s="58">
        <v>2448.3971526604669</v>
      </c>
      <c r="L662" s="58">
        <v>2362.11</v>
      </c>
      <c r="M662" s="51" t="s">
        <v>6524</v>
      </c>
      <c r="N662" s="54" t="s">
        <v>6522</v>
      </c>
    </row>
    <row r="663" spans="1:14" ht="15.75" customHeight="1" x14ac:dyDescent="0.2">
      <c r="A663" s="50" t="s">
        <v>4255</v>
      </c>
      <c r="B663" s="50" t="s">
        <v>4256</v>
      </c>
      <c r="C663" s="50">
        <v>4117</v>
      </c>
      <c r="D663" s="50" t="s">
        <v>4257</v>
      </c>
      <c r="E663" s="55">
        <v>768.29000000000008</v>
      </c>
      <c r="F663" s="55">
        <v>2688582.9279</v>
      </c>
      <c r="G663" s="55">
        <v>2869236.4523419859</v>
      </c>
      <c r="H663" s="56">
        <v>-6.2962229653303448E-2</v>
      </c>
      <c r="I663" s="58">
        <v>-180653.52444198588</v>
      </c>
      <c r="J663" s="58">
        <v>3499.4376184773973</v>
      </c>
      <c r="K663" s="58">
        <v>3734.5747729919503</v>
      </c>
      <c r="L663" s="58">
        <v>3548.91</v>
      </c>
      <c r="M663" s="51" t="s">
        <v>6524</v>
      </c>
      <c r="N663" s="54" t="s">
        <v>6522</v>
      </c>
    </row>
    <row r="664" spans="1:14" ht="15.75" customHeight="1" x14ac:dyDescent="0.2">
      <c r="A664" s="50" t="s">
        <v>4264</v>
      </c>
      <c r="B664" s="50" t="s">
        <v>4265</v>
      </c>
      <c r="C664" s="50">
        <v>4120</v>
      </c>
      <c r="D664" s="50" t="s">
        <v>4266</v>
      </c>
      <c r="E664" s="55">
        <v>1512.95</v>
      </c>
      <c r="F664" s="55">
        <v>1940493.2172000001</v>
      </c>
      <c r="G664" s="55">
        <v>2272746.466666963</v>
      </c>
      <c r="H664" s="56">
        <v>-0.14619019514051657</v>
      </c>
      <c r="I664" s="58">
        <v>-332253.24946696288</v>
      </c>
      <c r="J664" s="58">
        <v>1282.5891253511352</v>
      </c>
      <c r="K664" s="58">
        <v>1502.195357855159</v>
      </c>
      <c r="L664" s="58">
        <v>1273.06</v>
      </c>
      <c r="M664" s="51" t="s">
        <v>6524</v>
      </c>
      <c r="N664" s="54" t="s">
        <v>6527</v>
      </c>
    </row>
    <row r="665" spans="1:14" ht="15.75" customHeight="1" x14ac:dyDescent="0.2">
      <c r="A665" s="50" t="s">
        <v>4276</v>
      </c>
      <c r="B665" s="50" t="s">
        <v>4277</v>
      </c>
      <c r="C665" s="50">
        <v>4124</v>
      </c>
      <c r="D665" s="50" t="s">
        <v>4278</v>
      </c>
      <c r="E665" s="55">
        <v>707.16</v>
      </c>
      <c r="F665" s="55">
        <v>900257.10959999997</v>
      </c>
      <c r="G665" s="55">
        <v>528335.28498241259</v>
      </c>
      <c r="H665" s="56">
        <v>0.7039503799750344</v>
      </c>
      <c r="I665" s="58">
        <v>371921.82461758738</v>
      </c>
      <c r="J665" s="58">
        <v>1273.06</v>
      </c>
      <c r="K665" s="58">
        <v>747.12269498050318</v>
      </c>
      <c r="L665" s="58">
        <v>1273.06</v>
      </c>
      <c r="M665" s="51" t="s">
        <v>6525</v>
      </c>
      <c r="N665" s="54" t="s">
        <v>6530</v>
      </c>
    </row>
    <row r="666" spans="1:14" ht="15.75" customHeight="1" x14ac:dyDescent="0.2">
      <c r="A666" s="50" t="s">
        <v>4285</v>
      </c>
      <c r="B666" s="50" t="s">
        <v>4286</v>
      </c>
      <c r="C666" s="50">
        <v>4134</v>
      </c>
      <c r="D666" s="50" t="s">
        <v>4287</v>
      </c>
      <c r="E666" s="55">
        <v>973.56999999999994</v>
      </c>
      <c r="F666" s="55">
        <v>556066.19770000002</v>
      </c>
      <c r="G666" s="55">
        <v>853004.59468797792</v>
      </c>
      <c r="H666" s="56">
        <v>-0.34810878960926994</v>
      </c>
      <c r="I666" s="58">
        <v>-296938.3969879779</v>
      </c>
      <c r="J666" s="58">
        <v>571.16200961410073</v>
      </c>
      <c r="K666" s="58">
        <v>876.1615443039309</v>
      </c>
      <c r="L666" s="58">
        <v>563.91</v>
      </c>
      <c r="M666" s="51" t="s">
        <v>6521</v>
      </c>
      <c r="N666" s="54" t="s">
        <v>6527</v>
      </c>
    </row>
    <row r="667" spans="1:14" ht="15.75" customHeight="1" x14ac:dyDescent="0.2">
      <c r="A667" s="50" t="s">
        <v>4291</v>
      </c>
      <c r="B667" s="50" t="s">
        <v>4292</v>
      </c>
      <c r="C667" s="50">
        <v>4138</v>
      </c>
      <c r="D667" s="50" t="s">
        <v>4293</v>
      </c>
      <c r="E667" s="55">
        <v>1625.19</v>
      </c>
      <c r="F667" s="55">
        <v>916460.89289999998</v>
      </c>
      <c r="G667" s="55">
        <v>733864.87518438196</v>
      </c>
      <c r="H667" s="56">
        <v>0.24881422165046541</v>
      </c>
      <c r="I667" s="58">
        <v>182596.01771561801</v>
      </c>
      <c r="J667" s="58">
        <v>563.91</v>
      </c>
      <c r="K667" s="58">
        <v>451.55635660100171</v>
      </c>
      <c r="L667" s="58">
        <v>563.91</v>
      </c>
      <c r="M667" s="51" t="s">
        <v>6525</v>
      </c>
      <c r="N667" s="54" t="s">
        <v>6522</v>
      </c>
    </row>
    <row r="668" spans="1:14" ht="15.75" customHeight="1" x14ac:dyDescent="0.2">
      <c r="A668" s="50" t="s">
        <v>4294</v>
      </c>
      <c r="B668" s="50" t="s">
        <v>4295</v>
      </c>
      <c r="C668" s="50">
        <v>4139</v>
      </c>
      <c r="D668" s="50" t="s">
        <v>4296</v>
      </c>
      <c r="E668" s="55">
        <v>350.80999999999995</v>
      </c>
      <c r="F668" s="55">
        <v>383231.86020000005</v>
      </c>
      <c r="G668" s="55">
        <v>376071.0595464069</v>
      </c>
      <c r="H668" s="56">
        <v>1.9041084049993273E-2</v>
      </c>
      <c r="I668" s="58">
        <v>7160.800653593149</v>
      </c>
      <c r="J668" s="58">
        <v>1092.4200000000003</v>
      </c>
      <c r="K668" s="58">
        <v>1072.0078092027222</v>
      </c>
      <c r="L668" s="58">
        <v>1092.42</v>
      </c>
      <c r="M668" s="51" t="s">
        <v>6525</v>
      </c>
      <c r="N668" s="54" t="s">
        <v>6529</v>
      </c>
    </row>
    <row r="669" spans="1:14" ht="15.75" customHeight="1" x14ac:dyDescent="0.2">
      <c r="A669" s="50" t="s">
        <v>4306</v>
      </c>
      <c r="B669" s="50" t="s">
        <v>4307</v>
      </c>
      <c r="C669" s="50">
        <v>4143</v>
      </c>
      <c r="D669" s="50" t="s">
        <v>4308</v>
      </c>
      <c r="E669" s="55">
        <v>705.2299999999999</v>
      </c>
      <c r="F669" s="55">
        <v>656378.71790000005</v>
      </c>
      <c r="G669" s="55">
        <v>405951.68280552491</v>
      </c>
      <c r="H669" s="56">
        <v>0.61688877199320458</v>
      </c>
      <c r="I669" s="58">
        <v>250427.03509447514</v>
      </c>
      <c r="J669" s="58">
        <v>930.73000000000025</v>
      </c>
      <c r="K669" s="58">
        <v>575.63019554687821</v>
      </c>
      <c r="L669" s="58">
        <v>930.73</v>
      </c>
      <c r="M669" s="51" t="s">
        <v>6525</v>
      </c>
      <c r="N669" s="54" t="s">
        <v>6530</v>
      </c>
    </row>
    <row r="670" spans="1:14" ht="15.75" customHeight="1" x14ac:dyDescent="0.2">
      <c r="A670" s="50" t="s">
        <v>4309</v>
      </c>
      <c r="B670" s="50" t="s">
        <v>4310</v>
      </c>
      <c r="C670" s="50">
        <v>4144</v>
      </c>
      <c r="D670" s="50" t="s">
        <v>4311</v>
      </c>
      <c r="E670" s="55">
        <v>4904.93</v>
      </c>
      <c r="F670" s="55">
        <v>4280679.5588999996</v>
      </c>
      <c r="G670" s="55">
        <v>4622060.2701451071</v>
      </c>
      <c r="H670" s="56">
        <v>-7.3858991725001877E-2</v>
      </c>
      <c r="I670" s="58">
        <v>-341380.71124510746</v>
      </c>
      <c r="J670" s="58">
        <v>872.7299999999999</v>
      </c>
      <c r="K670" s="58">
        <v>942.32950728045182</v>
      </c>
      <c r="L670" s="58">
        <v>872.73</v>
      </c>
      <c r="M670" s="51" t="s">
        <v>6524</v>
      </c>
      <c r="N670" s="54" t="s">
        <v>6522</v>
      </c>
    </row>
    <row r="671" spans="1:14" ht="15.75" customHeight="1" x14ac:dyDescent="0.2">
      <c r="A671" s="50" t="s">
        <v>4321</v>
      </c>
      <c r="B671" s="50" t="s">
        <v>4322</v>
      </c>
      <c r="C671" s="50">
        <v>4148</v>
      </c>
      <c r="D671" s="50" t="s">
        <v>4323</v>
      </c>
      <c r="E671" s="55">
        <v>2029.83</v>
      </c>
      <c r="F671" s="55">
        <v>1771493.5359</v>
      </c>
      <c r="G671" s="55">
        <v>1331106.3459382374</v>
      </c>
      <c r="H671" s="56">
        <v>0.3308429798307011</v>
      </c>
      <c r="I671" s="58">
        <v>440387.18996176263</v>
      </c>
      <c r="J671" s="58">
        <v>872.73</v>
      </c>
      <c r="K671" s="58">
        <v>655.77232868675571</v>
      </c>
      <c r="L671" s="58">
        <v>872.73</v>
      </c>
      <c r="M671" s="51" t="s">
        <v>6525</v>
      </c>
      <c r="N671" s="54" t="s">
        <v>6522</v>
      </c>
    </row>
    <row r="672" spans="1:14" ht="15.75" customHeight="1" x14ac:dyDescent="0.2">
      <c r="A672" s="50" t="s">
        <v>4325</v>
      </c>
      <c r="B672" s="50" t="s">
        <v>4326</v>
      </c>
      <c r="C672" s="50">
        <v>4153</v>
      </c>
      <c r="D672" s="50" t="s">
        <v>4327</v>
      </c>
      <c r="E672" s="55">
        <v>1020.3699999999999</v>
      </c>
      <c r="F672" s="55">
        <v>1465261.4001</v>
      </c>
      <c r="G672" s="55">
        <v>1349894.5815208952</v>
      </c>
      <c r="H672" s="56">
        <v>8.5463576310620848E-2</v>
      </c>
      <c r="I672" s="58">
        <v>115366.81857910473</v>
      </c>
      <c r="J672" s="58">
        <v>1436.0098788674698</v>
      </c>
      <c r="K672" s="58">
        <v>1322.9461680771635</v>
      </c>
      <c r="L672" s="58">
        <v>1425.56</v>
      </c>
      <c r="M672" s="51" t="s">
        <v>6525</v>
      </c>
      <c r="N672" s="54" t="s">
        <v>6522</v>
      </c>
    </row>
    <row r="673" spans="1:14" ht="15.75" customHeight="1" x14ac:dyDescent="0.2">
      <c r="A673" s="50" t="s">
        <v>4334</v>
      </c>
      <c r="B673" s="50" t="s">
        <v>4335</v>
      </c>
      <c r="C673" s="50">
        <v>4158</v>
      </c>
      <c r="D673" s="50" t="s">
        <v>4336</v>
      </c>
      <c r="E673" s="55">
        <v>32764.559999999998</v>
      </c>
      <c r="F673" s="55">
        <v>28493991.456115201</v>
      </c>
      <c r="G673" s="55">
        <v>31066236.487990059</v>
      </c>
      <c r="H673" s="56">
        <v>-8.2798733373103173E-2</v>
      </c>
      <c r="I673" s="58">
        <v>-2572245.0318748578</v>
      </c>
      <c r="J673" s="58">
        <v>869.658907554846</v>
      </c>
      <c r="K673" s="58">
        <v>948.16583796608472</v>
      </c>
      <c r="L673" s="58">
        <v>871.82</v>
      </c>
      <c r="M673" s="51" t="s">
        <v>6521</v>
      </c>
      <c r="N673" s="54" t="s">
        <v>6526</v>
      </c>
    </row>
    <row r="674" spans="1:14" ht="15.75" customHeight="1" x14ac:dyDescent="0.2">
      <c r="A674" s="50" t="s">
        <v>4337</v>
      </c>
      <c r="B674" s="50" t="s">
        <v>4338</v>
      </c>
      <c r="C674" s="50">
        <v>4159</v>
      </c>
      <c r="D674" s="50" t="s">
        <v>4339</v>
      </c>
      <c r="E674" s="55">
        <v>2458.92</v>
      </c>
      <c r="F674" s="55">
        <v>4192512.7881364673</v>
      </c>
      <c r="G674" s="55">
        <v>4121896.5482313554</v>
      </c>
      <c r="H674" s="56">
        <v>1.713197773860009E-2</v>
      </c>
      <c r="I674" s="58">
        <v>70616.239905111957</v>
      </c>
      <c r="J674" s="58">
        <v>1705.022037372695</v>
      </c>
      <c r="K674" s="58">
        <v>1676.3036407168006</v>
      </c>
      <c r="L674" s="58">
        <v>1700.2</v>
      </c>
      <c r="M674" s="51" t="s">
        <v>6521</v>
      </c>
      <c r="N674" s="54" t="s">
        <v>6527</v>
      </c>
    </row>
    <row r="675" spans="1:14" ht="15.75" customHeight="1" x14ac:dyDescent="0.2">
      <c r="A675" s="50" t="s">
        <v>4340</v>
      </c>
      <c r="B675" s="50" t="s">
        <v>4341</v>
      </c>
      <c r="C675" s="50">
        <v>4160</v>
      </c>
      <c r="D675" s="50" t="s">
        <v>4342</v>
      </c>
      <c r="E675" s="55">
        <v>556.13</v>
      </c>
      <c r="F675" s="55">
        <v>1588507.8449464759</v>
      </c>
      <c r="G675" s="55">
        <v>1406270.5642411751</v>
      </c>
      <c r="H675" s="56">
        <v>0.12958906012772609</v>
      </c>
      <c r="I675" s="58">
        <v>182237.28070530086</v>
      </c>
      <c r="J675" s="58">
        <v>2856.360643997763</v>
      </c>
      <c r="K675" s="58">
        <v>2528.672368405184</v>
      </c>
      <c r="L675" s="58">
        <v>2847.74</v>
      </c>
      <c r="M675" s="51" t="s">
        <v>6523</v>
      </c>
      <c r="N675" s="54" t="s">
        <v>6530</v>
      </c>
    </row>
    <row r="676" spans="1:14" ht="15.75" customHeight="1" x14ac:dyDescent="0.2">
      <c r="A676" s="50" t="s">
        <v>4346</v>
      </c>
      <c r="B676" s="50" t="s">
        <v>4347</v>
      </c>
      <c r="C676" s="50">
        <v>4162</v>
      </c>
      <c r="D676" s="50" t="s">
        <v>4348</v>
      </c>
      <c r="E676" s="55">
        <v>14606.390000000001</v>
      </c>
      <c r="F676" s="55">
        <v>12666831.986143854</v>
      </c>
      <c r="G676" s="55">
        <v>9434795.1930781789</v>
      </c>
      <c r="H676" s="56">
        <v>0.34256565478356671</v>
      </c>
      <c r="I676" s="58">
        <v>3232036.7930656746</v>
      </c>
      <c r="J676" s="58">
        <v>867.21167832324431</v>
      </c>
      <c r="K676" s="58">
        <v>645.93614117370396</v>
      </c>
      <c r="L676" s="58">
        <v>871.82</v>
      </c>
      <c r="M676" s="51" t="s">
        <v>6523</v>
      </c>
      <c r="N676" s="54" t="s">
        <v>6522</v>
      </c>
    </row>
    <row r="677" spans="1:14" ht="15.75" customHeight="1" x14ac:dyDescent="0.2">
      <c r="A677" s="50" t="s">
        <v>4355</v>
      </c>
      <c r="B677" s="50" t="s">
        <v>4356</v>
      </c>
      <c r="C677" s="50">
        <v>4168</v>
      </c>
      <c r="D677" s="50" t="s">
        <v>4357</v>
      </c>
      <c r="E677" s="55">
        <v>29799.96</v>
      </c>
      <c r="F677" s="55">
        <v>26915875.800646432</v>
      </c>
      <c r="G677" s="55">
        <v>30009588.131656852</v>
      </c>
      <c r="H677" s="56">
        <v>-0.10309079609616134</v>
      </c>
      <c r="I677" s="58">
        <v>-3093712.3310104199</v>
      </c>
      <c r="J677" s="58">
        <v>903.21852112037845</v>
      </c>
      <c r="K677" s="58">
        <v>1007.0345105046065</v>
      </c>
      <c r="L677" s="58">
        <v>902.1</v>
      </c>
      <c r="M677" s="51" t="s">
        <v>6521</v>
      </c>
      <c r="N677" s="54" t="s">
        <v>6522</v>
      </c>
    </row>
    <row r="678" spans="1:14" ht="15.75" customHeight="1" x14ac:dyDescent="0.2">
      <c r="A678" s="50" t="s">
        <v>4358</v>
      </c>
      <c r="B678" s="50" t="s">
        <v>4359</v>
      </c>
      <c r="C678" s="50">
        <v>4169</v>
      </c>
      <c r="D678" s="50" t="s">
        <v>4360</v>
      </c>
      <c r="E678" s="55">
        <v>10880.86</v>
      </c>
      <c r="F678" s="55">
        <v>18641516.633897677</v>
      </c>
      <c r="G678" s="55">
        <v>18385730.810590915</v>
      </c>
      <c r="H678" s="56">
        <v>1.3912192337734997E-2</v>
      </c>
      <c r="I678" s="58">
        <v>255785.82330676168</v>
      </c>
      <c r="J678" s="58">
        <v>1713.2392691292487</v>
      </c>
      <c r="K678" s="58">
        <v>1689.7314008810806</v>
      </c>
      <c r="L678" s="58">
        <v>1704.78</v>
      </c>
      <c r="M678" s="51" t="s">
        <v>6521</v>
      </c>
      <c r="N678" s="54" t="s">
        <v>6522</v>
      </c>
    </row>
    <row r="679" spans="1:14" ht="15.75" customHeight="1" x14ac:dyDescent="0.2">
      <c r="A679" s="50" t="s">
        <v>4361</v>
      </c>
      <c r="B679" s="50" t="s">
        <v>4362</v>
      </c>
      <c r="C679" s="50">
        <v>4170</v>
      </c>
      <c r="D679" s="50" t="s">
        <v>4363</v>
      </c>
      <c r="E679" s="55">
        <v>4170.4699999999993</v>
      </c>
      <c r="F679" s="55">
        <v>11725212.2749398</v>
      </c>
      <c r="G679" s="55">
        <v>11537129.903817711</v>
      </c>
      <c r="H679" s="56">
        <v>1.6302353591411967E-2</v>
      </c>
      <c r="I679" s="58">
        <v>188082.37112208828</v>
      </c>
      <c r="J679" s="58">
        <v>2811.4846228218407</v>
      </c>
      <c r="K679" s="58">
        <v>2766.3860197574168</v>
      </c>
      <c r="L679" s="58">
        <v>2790.35</v>
      </c>
      <c r="M679" s="51" t="s">
        <v>6521</v>
      </c>
      <c r="N679" s="54" t="s">
        <v>6522</v>
      </c>
    </row>
    <row r="680" spans="1:14" ht="15.75" customHeight="1" x14ac:dyDescent="0.2">
      <c r="A680" s="50" t="s">
        <v>4364</v>
      </c>
      <c r="B680" s="50" t="s">
        <v>4365</v>
      </c>
      <c r="C680" s="50">
        <v>4171</v>
      </c>
      <c r="D680" s="50" t="s">
        <v>4366</v>
      </c>
      <c r="E680" s="55">
        <v>1527.04</v>
      </c>
      <c r="F680" s="55">
        <v>6340251.5700758481</v>
      </c>
      <c r="G680" s="55">
        <v>8061252.2350931596</v>
      </c>
      <c r="H680" s="56">
        <v>-0.21349048694013761</v>
      </c>
      <c r="I680" s="58">
        <v>-1721000.6650173115</v>
      </c>
      <c r="J680" s="58">
        <v>4151.9878785597284</v>
      </c>
      <c r="K680" s="58">
        <v>5279.0052880691792</v>
      </c>
      <c r="L680" s="58">
        <v>4002.89</v>
      </c>
      <c r="M680" s="51" t="s">
        <v>6524</v>
      </c>
      <c r="N680" s="54" t="s">
        <v>6527</v>
      </c>
    </row>
    <row r="681" spans="1:14" ht="15.75" customHeight="1" x14ac:dyDescent="0.2">
      <c r="A681" s="50" t="s">
        <v>4367</v>
      </c>
      <c r="B681" s="50" t="s">
        <v>4368</v>
      </c>
      <c r="C681" s="50">
        <v>4172</v>
      </c>
      <c r="D681" s="50" t="s">
        <v>4369</v>
      </c>
      <c r="E681" s="55">
        <v>9892.1500000000015</v>
      </c>
      <c r="F681" s="55">
        <v>8909693.0515317153</v>
      </c>
      <c r="G681" s="55">
        <v>5257468.8659764128</v>
      </c>
      <c r="H681" s="56">
        <v>0.69467347856124961</v>
      </c>
      <c r="I681" s="58">
        <v>3652224.1855553025</v>
      </c>
      <c r="J681" s="58">
        <v>900.68317317587321</v>
      </c>
      <c r="K681" s="58">
        <v>531.47888638732854</v>
      </c>
      <c r="L681" s="58">
        <v>902.1</v>
      </c>
      <c r="M681" s="51" t="s">
        <v>6521</v>
      </c>
      <c r="N681" s="54" t="s">
        <v>6528</v>
      </c>
    </row>
    <row r="682" spans="1:14" ht="15.75" customHeight="1" x14ac:dyDescent="0.2">
      <c r="A682" s="50" t="s">
        <v>4385</v>
      </c>
      <c r="B682" s="50" t="s">
        <v>4386</v>
      </c>
      <c r="C682" s="50">
        <v>4278</v>
      </c>
      <c r="D682" s="50" t="s">
        <v>4387</v>
      </c>
      <c r="E682" s="55">
        <v>6060.3000000000011</v>
      </c>
      <c r="F682" s="55">
        <v>2385394.6830000002</v>
      </c>
      <c r="G682" s="55">
        <v>2081326.2468845372</v>
      </c>
      <c r="H682" s="56">
        <v>0.14609359612440009</v>
      </c>
      <c r="I682" s="58">
        <v>304068.43611546303</v>
      </c>
      <c r="J682" s="58">
        <v>393.60999999999996</v>
      </c>
      <c r="K682" s="58">
        <v>343.43617426274886</v>
      </c>
      <c r="L682" s="58">
        <v>393.61</v>
      </c>
      <c r="M682" s="51" t="s">
        <v>6521</v>
      </c>
      <c r="N682" s="54" t="s">
        <v>6526</v>
      </c>
    </row>
    <row r="683" spans="1:14" ht="15.75" customHeight="1" x14ac:dyDescent="0.2">
      <c r="A683" s="50" t="s">
        <v>4388</v>
      </c>
      <c r="B683" s="50" t="s">
        <v>4389</v>
      </c>
      <c r="C683" s="50">
        <v>4279</v>
      </c>
      <c r="D683" s="50" t="s">
        <v>4390</v>
      </c>
      <c r="E683" s="55">
        <v>591.74</v>
      </c>
      <c r="F683" s="55">
        <v>159722.4608</v>
      </c>
      <c r="G683" s="55">
        <v>180987.61325829636</v>
      </c>
      <c r="H683" s="56">
        <v>-0.11749507093586464</v>
      </c>
      <c r="I683" s="58">
        <v>-21265.152458296361</v>
      </c>
      <c r="J683" s="58">
        <v>269.92</v>
      </c>
      <c r="K683" s="58">
        <v>305.8566486265866</v>
      </c>
      <c r="L683" s="58">
        <v>269.92</v>
      </c>
      <c r="M683" s="51" t="s">
        <v>6525</v>
      </c>
      <c r="N683" s="54" t="s">
        <v>6528</v>
      </c>
    </row>
    <row r="684" spans="1:14" ht="15.75" customHeight="1" x14ac:dyDescent="0.2">
      <c r="A684" s="50" t="s">
        <v>4391</v>
      </c>
      <c r="B684" s="50" t="s">
        <v>4392</v>
      </c>
      <c r="C684" s="50">
        <v>4280</v>
      </c>
      <c r="D684" s="50" t="s">
        <v>4393</v>
      </c>
      <c r="E684" s="55">
        <v>3124.65</v>
      </c>
      <c r="F684" s="55">
        <v>1206302.3790000002</v>
      </c>
      <c r="G684" s="55">
        <v>1088656.9505511648</v>
      </c>
      <c r="H684" s="56">
        <v>0.10806473828993957</v>
      </c>
      <c r="I684" s="58">
        <v>117645.42844883539</v>
      </c>
      <c r="J684" s="58">
        <v>386.06000000000006</v>
      </c>
      <c r="K684" s="58">
        <v>348.40924601192609</v>
      </c>
      <c r="L684" s="58">
        <v>386.06</v>
      </c>
      <c r="M684" s="51" t="s">
        <v>6524</v>
      </c>
      <c r="N684" s="54" t="s">
        <v>6522</v>
      </c>
    </row>
    <row r="685" spans="1:14" ht="15.75" customHeight="1" x14ac:dyDescent="0.2">
      <c r="A685" s="50" t="s">
        <v>4394</v>
      </c>
      <c r="B685" s="50" t="s">
        <v>4395</v>
      </c>
      <c r="C685" s="50">
        <v>4281</v>
      </c>
      <c r="D685" s="50" t="s">
        <v>4396</v>
      </c>
      <c r="E685" s="55">
        <v>1750.81</v>
      </c>
      <c r="F685" s="55">
        <v>442254.60600000003</v>
      </c>
      <c r="G685" s="55">
        <v>523706.75583327975</v>
      </c>
      <c r="H685" s="56">
        <v>-0.15553007274782937</v>
      </c>
      <c r="I685" s="58">
        <v>-81452.14983327972</v>
      </c>
      <c r="J685" s="58">
        <v>252.60000000000002</v>
      </c>
      <c r="K685" s="58">
        <v>299.1225523233702</v>
      </c>
      <c r="L685" s="58">
        <v>252.6</v>
      </c>
      <c r="M685" s="51" t="s">
        <v>6524</v>
      </c>
      <c r="N685" s="54" t="s">
        <v>6522</v>
      </c>
    </row>
    <row r="686" spans="1:14" ht="15.75" customHeight="1" x14ac:dyDescent="0.2">
      <c r="A686" s="50" t="s">
        <v>4397</v>
      </c>
      <c r="B686" s="50" t="s">
        <v>4398</v>
      </c>
      <c r="C686" s="50">
        <v>4282</v>
      </c>
      <c r="D686" s="50" t="s">
        <v>4399</v>
      </c>
      <c r="E686" s="55">
        <v>1020.73</v>
      </c>
      <c r="F686" s="55">
        <v>557492.10409999988</v>
      </c>
      <c r="G686" s="55">
        <v>424401.67922048509</v>
      </c>
      <c r="H686" s="56">
        <v>0.31359542479654445</v>
      </c>
      <c r="I686" s="58">
        <v>133090.42487951479</v>
      </c>
      <c r="J686" s="58">
        <v>546.16999999999985</v>
      </c>
      <c r="K686" s="58">
        <v>415.78250783310483</v>
      </c>
      <c r="L686" s="58">
        <v>546.16999999999996</v>
      </c>
      <c r="M686" s="51" t="s">
        <v>6525</v>
      </c>
      <c r="N686" s="54" t="s">
        <v>6528</v>
      </c>
    </row>
    <row r="687" spans="1:14" ht="15.75" customHeight="1" x14ac:dyDescent="0.2">
      <c r="A687" s="50" t="s">
        <v>4400</v>
      </c>
      <c r="B687" s="50" t="s">
        <v>4401</v>
      </c>
      <c r="C687" s="50">
        <v>4283</v>
      </c>
      <c r="D687" s="50" t="s">
        <v>4402</v>
      </c>
      <c r="E687" s="55">
        <v>23904.080000000002</v>
      </c>
      <c r="F687" s="55">
        <v>10176917.570819063</v>
      </c>
      <c r="G687" s="55">
        <v>8939408.4182459563</v>
      </c>
      <c r="H687" s="56">
        <v>0.13843300302146</v>
      </c>
      <c r="I687" s="58">
        <v>1237509.1525731068</v>
      </c>
      <c r="J687" s="58">
        <v>425.73977207318006</v>
      </c>
      <c r="K687" s="58">
        <v>373.96998413015501</v>
      </c>
      <c r="L687" s="58">
        <v>426.73</v>
      </c>
      <c r="M687" s="51" t="s">
        <v>6521</v>
      </c>
      <c r="N687" s="54" t="s">
        <v>6526</v>
      </c>
    </row>
    <row r="688" spans="1:14" ht="15.75" customHeight="1" x14ac:dyDescent="0.2">
      <c r="A688" s="50" t="s">
        <v>4403</v>
      </c>
      <c r="B688" s="50" t="s">
        <v>4404</v>
      </c>
      <c r="C688" s="50">
        <v>4284</v>
      </c>
      <c r="D688" s="50" t="s">
        <v>4405</v>
      </c>
      <c r="E688" s="55">
        <v>4257.6600000000008</v>
      </c>
      <c r="F688" s="55">
        <v>2854367.2702000001</v>
      </c>
      <c r="G688" s="55">
        <v>3236545.0427768147</v>
      </c>
      <c r="H688" s="56">
        <v>-0.11808201879647651</v>
      </c>
      <c r="I688" s="58">
        <v>-382177.77257681452</v>
      </c>
      <c r="J688" s="58">
        <v>670.40751732172123</v>
      </c>
      <c r="K688" s="58">
        <v>760.1699155819897</v>
      </c>
      <c r="L688" s="58">
        <v>669.31</v>
      </c>
      <c r="M688" s="51" t="s">
        <v>6521</v>
      </c>
      <c r="N688" s="54" t="s">
        <v>6522</v>
      </c>
    </row>
    <row r="689" spans="1:14" ht="15.75" customHeight="1" x14ac:dyDescent="0.2">
      <c r="A689" s="50" t="s">
        <v>4406</v>
      </c>
      <c r="B689" s="50" t="s">
        <v>4407</v>
      </c>
      <c r="C689" s="50">
        <v>4285</v>
      </c>
      <c r="D689" s="50" t="s">
        <v>4408</v>
      </c>
      <c r="E689" s="55">
        <v>564.56999999999994</v>
      </c>
      <c r="F689" s="55">
        <v>626654.00100000005</v>
      </c>
      <c r="G689" s="55">
        <v>715312.29358781036</v>
      </c>
      <c r="H689" s="56">
        <v>-0.12394347669201189</v>
      </c>
      <c r="I689" s="58">
        <v>-88658.292587810312</v>
      </c>
      <c r="J689" s="58">
        <v>1109.966879217812</v>
      </c>
      <c r="K689" s="58">
        <v>1267.0037259999831</v>
      </c>
      <c r="L689" s="58">
        <v>1105.32</v>
      </c>
      <c r="M689" s="51" t="s">
        <v>6524</v>
      </c>
      <c r="N689" s="54" t="s">
        <v>6522</v>
      </c>
    </row>
    <row r="690" spans="1:14" ht="15.75" customHeight="1" x14ac:dyDescent="0.2">
      <c r="A690" s="50" t="s">
        <v>4553</v>
      </c>
      <c r="B690" s="50" t="s">
        <v>4554</v>
      </c>
      <c r="C690" s="50">
        <v>4342</v>
      </c>
      <c r="D690" s="50" t="s">
        <v>4555</v>
      </c>
      <c r="E690" s="55">
        <v>12942.99</v>
      </c>
      <c r="F690" s="55">
        <v>3892345.3827</v>
      </c>
      <c r="G690" s="55">
        <v>4704499.3956095381</v>
      </c>
      <c r="H690" s="56">
        <v>-0.17263346099427257</v>
      </c>
      <c r="I690" s="58">
        <v>-812154.01290953811</v>
      </c>
      <c r="J690" s="58">
        <v>300.73</v>
      </c>
      <c r="K690" s="58">
        <v>363.47856218768135</v>
      </c>
      <c r="L690" s="58">
        <v>300.73</v>
      </c>
      <c r="M690" s="51" t="s">
        <v>6521</v>
      </c>
      <c r="N690" s="54" t="s">
        <v>6527</v>
      </c>
    </row>
    <row r="691" spans="1:14" ht="15.75" customHeight="1" x14ac:dyDescent="0.2">
      <c r="A691" s="50" t="s">
        <v>4427</v>
      </c>
      <c r="B691" s="50" t="s">
        <v>4428</v>
      </c>
      <c r="C691" s="50">
        <v>4293</v>
      </c>
      <c r="D691" s="50" t="s">
        <v>4429</v>
      </c>
      <c r="E691" s="55">
        <v>7433.41</v>
      </c>
      <c r="F691" s="55">
        <v>5011388.9077999992</v>
      </c>
      <c r="G691" s="55">
        <v>5992372.5845514117</v>
      </c>
      <c r="H691" s="56">
        <v>-0.16370538762566755</v>
      </c>
      <c r="I691" s="58">
        <v>-980983.67675141245</v>
      </c>
      <c r="J691" s="58">
        <v>674.17092664066683</v>
      </c>
      <c r="K691" s="58">
        <v>806.14046373755946</v>
      </c>
      <c r="L691" s="58">
        <v>762.66</v>
      </c>
      <c r="M691" s="51" t="s">
        <v>6521</v>
      </c>
      <c r="N691" s="54" t="s">
        <v>6522</v>
      </c>
    </row>
    <row r="692" spans="1:14" ht="15.75" customHeight="1" x14ac:dyDescent="0.2">
      <c r="A692" s="50" t="s">
        <v>4430</v>
      </c>
      <c r="B692" s="50" t="s">
        <v>4431</v>
      </c>
      <c r="C692" s="50">
        <v>4294</v>
      </c>
      <c r="D692" s="50" t="s">
        <v>4432</v>
      </c>
      <c r="E692" s="55">
        <v>2967.76</v>
      </c>
      <c r="F692" s="55">
        <v>3597839.5930000003</v>
      </c>
      <c r="G692" s="55">
        <v>4401601.8741272865</v>
      </c>
      <c r="H692" s="56">
        <v>-0.18260676547141141</v>
      </c>
      <c r="I692" s="58">
        <v>-803762.28112728614</v>
      </c>
      <c r="J692" s="58">
        <v>1212.3081357656954</v>
      </c>
      <c r="K692" s="58">
        <v>1483.1394297811435</v>
      </c>
      <c r="L692" s="58">
        <v>1207.73</v>
      </c>
      <c r="M692" s="51" t="s">
        <v>6521</v>
      </c>
      <c r="N692" s="54" t="s">
        <v>6522</v>
      </c>
    </row>
    <row r="693" spans="1:14" ht="15.75" customHeight="1" x14ac:dyDescent="0.2">
      <c r="A693" s="50" t="s">
        <v>4433</v>
      </c>
      <c r="B693" s="50" t="s">
        <v>4434</v>
      </c>
      <c r="C693" s="50">
        <v>4295</v>
      </c>
      <c r="D693" s="50" t="s">
        <v>4435</v>
      </c>
      <c r="E693" s="55">
        <v>1845.4299999999998</v>
      </c>
      <c r="F693" s="55">
        <v>3163580.3603999992</v>
      </c>
      <c r="G693" s="55">
        <v>3862432.3368384494</v>
      </c>
      <c r="H693" s="56">
        <v>-0.1809357201608579</v>
      </c>
      <c r="I693" s="58">
        <v>-698851.97643845016</v>
      </c>
      <c r="J693" s="58">
        <v>1714.2781684485456</v>
      </c>
      <c r="K693" s="58">
        <v>2092.9714683507095</v>
      </c>
      <c r="L693" s="58">
        <v>1697.36</v>
      </c>
      <c r="M693" s="51" t="s">
        <v>6524</v>
      </c>
      <c r="N693" s="54" t="s">
        <v>6522</v>
      </c>
    </row>
    <row r="694" spans="1:14" ht="15.75" customHeight="1" x14ac:dyDescent="0.2">
      <c r="A694" s="50" t="s">
        <v>4436</v>
      </c>
      <c r="B694" s="50" t="s">
        <v>4437</v>
      </c>
      <c r="C694" s="50">
        <v>4296</v>
      </c>
      <c r="D694" s="50" t="s">
        <v>4438</v>
      </c>
      <c r="E694" s="55">
        <v>1564.1599999999999</v>
      </c>
      <c r="F694" s="55">
        <v>3956764.1377999997</v>
      </c>
      <c r="G694" s="55">
        <v>4711847.4532384602</v>
      </c>
      <c r="H694" s="56">
        <v>-0.16025207159868693</v>
      </c>
      <c r="I694" s="58">
        <v>-755083.31543846056</v>
      </c>
      <c r="J694" s="58">
        <v>2529.6415570018412</v>
      </c>
      <c r="K694" s="58">
        <v>3012.3820154194332</v>
      </c>
      <c r="L694" s="58">
        <v>2406.59</v>
      </c>
      <c r="M694" s="51" t="s">
        <v>6524</v>
      </c>
      <c r="N694" s="54" t="s">
        <v>6527</v>
      </c>
    </row>
    <row r="695" spans="1:14" ht="15.75" customHeight="1" x14ac:dyDescent="0.2">
      <c r="A695" s="50" t="s">
        <v>4439</v>
      </c>
      <c r="B695" s="50" t="s">
        <v>4440</v>
      </c>
      <c r="C695" s="50">
        <v>4297</v>
      </c>
      <c r="D695" s="50" t="s">
        <v>4441</v>
      </c>
      <c r="E695" s="55">
        <v>2255.66</v>
      </c>
      <c r="F695" s="55">
        <v>521643.93160000001</v>
      </c>
      <c r="G695" s="55">
        <v>829306.7211902251</v>
      </c>
      <c r="H695" s="56">
        <v>-0.37098793694649668</v>
      </c>
      <c r="I695" s="58">
        <v>-307662.78959022509</v>
      </c>
      <c r="J695" s="58">
        <v>231.26000000000002</v>
      </c>
      <c r="K695" s="58">
        <v>367.65590611626982</v>
      </c>
      <c r="L695" s="58">
        <v>231.26</v>
      </c>
      <c r="M695" s="51" t="s">
        <v>6524</v>
      </c>
      <c r="N695" s="54" t="s">
        <v>6527</v>
      </c>
    </row>
    <row r="696" spans="1:14" ht="15.75" customHeight="1" x14ac:dyDescent="0.2">
      <c r="A696" s="50" t="s">
        <v>4445</v>
      </c>
      <c r="B696" s="50" t="s">
        <v>4446</v>
      </c>
      <c r="C696" s="50">
        <v>4299</v>
      </c>
      <c r="D696" s="50" t="s">
        <v>4447</v>
      </c>
      <c r="E696" s="55">
        <v>2009.9199999999998</v>
      </c>
      <c r="F696" s="55">
        <v>3606292.9317999999</v>
      </c>
      <c r="G696" s="55">
        <v>3854850.1493621571</v>
      </c>
      <c r="H696" s="56">
        <v>-6.4479086846809031E-2</v>
      </c>
      <c r="I696" s="58">
        <v>-248557.2175621572</v>
      </c>
      <c r="J696" s="58">
        <v>1794.2470007761503</v>
      </c>
      <c r="K696" s="58">
        <v>1917.9122300201786</v>
      </c>
      <c r="L696" s="58">
        <v>1792.72</v>
      </c>
      <c r="M696" s="51" t="s">
        <v>6524</v>
      </c>
      <c r="N696" s="54" t="s">
        <v>6527</v>
      </c>
    </row>
    <row r="697" spans="1:14" ht="15.75" customHeight="1" x14ac:dyDescent="0.2">
      <c r="A697" s="50" t="s">
        <v>4448</v>
      </c>
      <c r="B697" s="50" t="s">
        <v>4449</v>
      </c>
      <c r="C697" s="50">
        <v>4300</v>
      </c>
      <c r="D697" s="50" t="s">
        <v>4450</v>
      </c>
      <c r="E697" s="55">
        <v>1012.95</v>
      </c>
      <c r="F697" s="55">
        <v>2245600.1778000002</v>
      </c>
      <c r="G697" s="55">
        <v>3138346.2248028619</v>
      </c>
      <c r="H697" s="56">
        <v>-0.28446384912771705</v>
      </c>
      <c r="I697" s="58">
        <v>-892746.04700286174</v>
      </c>
      <c r="J697" s="58">
        <v>2216.8914337331557</v>
      </c>
      <c r="K697" s="58">
        <v>3098.2242211391103</v>
      </c>
      <c r="L697" s="58">
        <v>2209.8200000000002</v>
      </c>
      <c r="M697" s="51" t="s">
        <v>6523</v>
      </c>
      <c r="N697" s="54" t="s">
        <v>6530</v>
      </c>
    </row>
    <row r="698" spans="1:14" ht="15.75" customHeight="1" x14ac:dyDescent="0.2">
      <c r="A698" s="50" t="s">
        <v>4454</v>
      </c>
      <c r="B698" s="50" t="s">
        <v>4455</v>
      </c>
      <c r="C698" s="50">
        <v>4302</v>
      </c>
      <c r="D698" s="50" t="s">
        <v>4456</v>
      </c>
      <c r="E698" s="55">
        <v>1204.7600000000002</v>
      </c>
      <c r="F698" s="55">
        <v>589199.92560000008</v>
      </c>
      <c r="G698" s="55">
        <v>585467.05580700899</v>
      </c>
      <c r="H698" s="56">
        <v>6.3758835889504706E-3</v>
      </c>
      <c r="I698" s="58">
        <v>3732.869792991085</v>
      </c>
      <c r="J698" s="58">
        <v>489.05999999999995</v>
      </c>
      <c r="K698" s="58">
        <v>485.9615656288463</v>
      </c>
      <c r="L698" s="58">
        <v>489.06</v>
      </c>
      <c r="M698" s="51" t="s">
        <v>6525</v>
      </c>
      <c r="N698" s="54" t="s">
        <v>6527</v>
      </c>
    </row>
    <row r="699" spans="1:14" ht="15.75" customHeight="1" x14ac:dyDescent="0.2">
      <c r="A699" s="50" t="s">
        <v>4457</v>
      </c>
      <c r="B699" s="50" t="s">
        <v>4458</v>
      </c>
      <c r="C699" s="50">
        <v>4303</v>
      </c>
      <c r="D699" s="50" t="s">
        <v>4459</v>
      </c>
      <c r="E699" s="55">
        <v>644.71999999999991</v>
      </c>
      <c r="F699" s="55">
        <v>625096.8504</v>
      </c>
      <c r="G699" s="55">
        <v>634505.56375412841</v>
      </c>
      <c r="H699" s="56">
        <v>-1.4828417419164297E-2</v>
      </c>
      <c r="I699" s="58">
        <v>-9408.7133541284129</v>
      </c>
      <c r="J699" s="58">
        <v>969.56329941680121</v>
      </c>
      <c r="K699" s="58">
        <v>984.15678706124902</v>
      </c>
      <c r="L699" s="58">
        <v>965.25</v>
      </c>
      <c r="M699" s="51" t="s">
        <v>6524</v>
      </c>
      <c r="N699" s="54" t="s">
        <v>6522</v>
      </c>
    </row>
    <row r="700" spans="1:14" ht="15.75" customHeight="1" x14ac:dyDescent="0.2">
      <c r="A700" s="50" t="s">
        <v>4460</v>
      </c>
      <c r="B700" s="50" t="s">
        <v>4461</v>
      </c>
      <c r="C700" s="50">
        <v>4304</v>
      </c>
      <c r="D700" s="50" t="s">
        <v>4462</v>
      </c>
      <c r="E700" s="55">
        <v>496.81</v>
      </c>
      <c r="F700" s="55">
        <v>1172977.2618000002</v>
      </c>
      <c r="G700" s="55">
        <v>1015406.4911419465</v>
      </c>
      <c r="H700" s="56">
        <v>0.15517999149369865</v>
      </c>
      <c r="I700" s="58">
        <v>157570.77065805369</v>
      </c>
      <c r="J700" s="58">
        <v>2361.0178172742098</v>
      </c>
      <c r="K700" s="58">
        <v>2043.8527629112668</v>
      </c>
      <c r="L700" s="58">
        <v>2351.7800000000002</v>
      </c>
      <c r="M700" s="51" t="s">
        <v>6524</v>
      </c>
      <c r="N700" s="54" t="s">
        <v>6527</v>
      </c>
    </row>
    <row r="701" spans="1:14" ht="15.75" customHeight="1" x14ac:dyDescent="0.2">
      <c r="A701" s="50" t="s">
        <v>4469</v>
      </c>
      <c r="B701" s="50" t="s">
        <v>4470</v>
      </c>
      <c r="C701" s="50">
        <v>4307</v>
      </c>
      <c r="D701" s="50" t="s">
        <v>4471</v>
      </c>
      <c r="E701" s="55">
        <v>1144.45</v>
      </c>
      <c r="F701" s="55">
        <v>454621.31800000003</v>
      </c>
      <c r="G701" s="55">
        <v>591938.34799805901</v>
      </c>
      <c r="H701" s="56">
        <v>-0.23197860125546255</v>
      </c>
      <c r="I701" s="58">
        <v>-137317.02999805898</v>
      </c>
      <c r="J701" s="58">
        <v>397.24</v>
      </c>
      <c r="K701" s="58">
        <v>517.22517191494512</v>
      </c>
      <c r="L701" s="58">
        <v>397.24</v>
      </c>
      <c r="M701" s="51" t="s">
        <v>6525</v>
      </c>
      <c r="N701" s="54" t="s">
        <v>6528</v>
      </c>
    </row>
    <row r="702" spans="1:14" ht="15.75" customHeight="1" x14ac:dyDescent="0.2">
      <c r="A702" s="50" t="s">
        <v>4484</v>
      </c>
      <c r="B702" s="50" t="s">
        <v>4485</v>
      </c>
      <c r="C702" s="50">
        <v>4313</v>
      </c>
      <c r="D702" s="50" t="s">
        <v>4486</v>
      </c>
      <c r="E702" s="55">
        <v>1460.08</v>
      </c>
      <c r="F702" s="55">
        <v>1071139.1777999999</v>
      </c>
      <c r="G702" s="55">
        <v>1281079.591885441</v>
      </c>
      <c r="H702" s="56">
        <v>-0.16387772892116659</v>
      </c>
      <c r="I702" s="58">
        <v>-209940.41408544104</v>
      </c>
      <c r="J702" s="58">
        <v>733.61677291655246</v>
      </c>
      <c r="K702" s="58">
        <v>877.40369834902265</v>
      </c>
      <c r="L702" s="58">
        <v>744.85</v>
      </c>
      <c r="M702" s="51" t="s">
        <v>6524</v>
      </c>
      <c r="N702" s="54" t="s">
        <v>6522</v>
      </c>
    </row>
    <row r="703" spans="1:14" ht="15.75" customHeight="1" x14ac:dyDescent="0.2">
      <c r="A703" s="50" t="s">
        <v>4496</v>
      </c>
      <c r="B703" s="50" t="s">
        <v>4497</v>
      </c>
      <c r="C703" s="50">
        <v>4322</v>
      </c>
      <c r="D703" s="50" t="s">
        <v>4498</v>
      </c>
      <c r="E703" s="55">
        <v>4566.7099999999991</v>
      </c>
      <c r="F703" s="55">
        <v>3059447.8542999998</v>
      </c>
      <c r="G703" s="55">
        <v>3728244.1541290786</v>
      </c>
      <c r="H703" s="56">
        <v>-0.17938640072388456</v>
      </c>
      <c r="I703" s="58">
        <v>-668796.29982907884</v>
      </c>
      <c r="J703" s="58">
        <v>669.94572773397044</v>
      </c>
      <c r="K703" s="58">
        <v>816.3960825471903</v>
      </c>
      <c r="L703" s="58">
        <v>669.68</v>
      </c>
      <c r="M703" s="51" t="s">
        <v>6521</v>
      </c>
      <c r="N703" s="54" t="s">
        <v>6522</v>
      </c>
    </row>
    <row r="704" spans="1:14" ht="15.75" customHeight="1" x14ac:dyDescent="0.2">
      <c r="A704" s="50" t="s">
        <v>4499</v>
      </c>
      <c r="B704" s="50" t="s">
        <v>4500</v>
      </c>
      <c r="C704" s="50">
        <v>4323</v>
      </c>
      <c r="D704" s="50" t="s">
        <v>4501</v>
      </c>
      <c r="E704" s="55">
        <v>3173.17</v>
      </c>
      <c r="F704" s="55">
        <v>3302816.2535000001</v>
      </c>
      <c r="G704" s="55">
        <v>4117253.6631191117</v>
      </c>
      <c r="H704" s="56">
        <v>-0.19781084097745816</v>
      </c>
      <c r="I704" s="58">
        <v>-814437.40961911157</v>
      </c>
      <c r="J704" s="58">
        <v>1040.8570147518096</v>
      </c>
      <c r="K704" s="58">
        <v>1297.520669588806</v>
      </c>
      <c r="L704" s="58">
        <v>1039.94</v>
      </c>
      <c r="M704" s="51" t="s">
        <v>6521</v>
      </c>
      <c r="N704" s="54" t="s">
        <v>6522</v>
      </c>
    </row>
    <row r="705" spans="1:14" ht="15.75" customHeight="1" x14ac:dyDescent="0.2">
      <c r="A705" s="50" t="s">
        <v>4502</v>
      </c>
      <c r="B705" s="50" t="s">
        <v>4503</v>
      </c>
      <c r="C705" s="50">
        <v>4324</v>
      </c>
      <c r="D705" s="50" t="s">
        <v>4504</v>
      </c>
      <c r="E705" s="55">
        <v>1325.4</v>
      </c>
      <c r="F705" s="55">
        <v>2048625.2277000002</v>
      </c>
      <c r="G705" s="55">
        <v>2585438.0248947139</v>
      </c>
      <c r="H705" s="56">
        <v>-0.20762934250438059</v>
      </c>
      <c r="I705" s="58">
        <v>-536812.79719471373</v>
      </c>
      <c r="J705" s="58">
        <v>1545.6656312811226</v>
      </c>
      <c r="K705" s="58">
        <v>1950.6850949862032</v>
      </c>
      <c r="L705" s="58">
        <v>1543.72</v>
      </c>
      <c r="M705" s="51" t="s">
        <v>6524</v>
      </c>
      <c r="N705" s="54" t="s">
        <v>6527</v>
      </c>
    </row>
    <row r="706" spans="1:14" ht="15.75" customHeight="1" x14ac:dyDescent="0.2">
      <c r="A706" s="50" t="s">
        <v>4556</v>
      </c>
      <c r="B706" s="50" t="s">
        <v>4557</v>
      </c>
      <c r="C706" s="50">
        <v>4343</v>
      </c>
      <c r="D706" s="50" t="s">
        <v>4558</v>
      </c>
      <c r="E706" s="55">
        <v>5160.41</v>
      </c>
      <c r="F706" s="55">
        <v>1397232.6115999997</v>
      </c>
      <c r="G706" s="55">
        <v>1652147.5932569464</v>
      </c>
      <c r="H706" s="56">
        <v>-0.15429310474279256</v>
      </c>
      <c r="I706" s="58">
        <v>-254914.98165694671</v>
      </c>
      <c r="J706" s="58">
        <v>270.75999999999993</v>
      </c>
      <c r="K706" s="58">
        <v>320.15820317706277</v>
      </c>
      <c r="L706" s="58">
        <v>270.76</v>
      </c>
      <c r="M706" s="51" t="s">
        <v>6524</v>
      </c>
      <c r="N706" s="54" t="s">
        <v>6522</v>
      </c>
    </row>
    <row r="707" spans="1:14" ht="15.75" customHeight="1" x14ac:dyDescent="0.2">
      <c r="A707" s="50" t="s">
        <v>4523</v>
      </c>
      <c r="B707" s="50" t="s">
        <v>4524</v>
      </c>
      <c r="C707" s="50">
        <v>4331</v>
      </c>
      <c r="D707" s="50" t="s">
        <v>4525</v>
      </c>
      <c r="E707" s="55">
        <v>2728.4</v>
      </c>
      <c r="F707" s="55">
        <v>1878858.1847999999</v>
      </c>
      <c r="G707" s="55">
        <v>2218722.2995404163</v>
      </c>
      <c r="H707" s="56">
        <v>-0.15318010496888934</v>
      </c>
      <c r="I707" s="58">
        <v>-339864.11474041641</v>
      </c>
      <c r="J707" s="58">
        <v>688.63003401260812</v>
      </c>
      <c r="K707" s="58">
        <v>813.1953890706701</v>
      </c>
      <c r="L707" s="58">
        <v>681.33</v>
      </c>
      <c r="M707" s="51" t="s">
        <v>6521</v>
      </c>
      <c r="N707" s="54" t="s">
        <v>6522</v>
      </c>
    </row>
    <row r="708" spans="1:14" ht="15.75" customHeight="1" x14ac:dyDescent="0.2">
      <c r="A708" s="50" t="s">
        <v>4526</v>
      </c>
      <c r="B708" s="50" t="s">
        <v>4527</v>
      </c>
      <c r="C708" s="50">
        <v>4332</v>
      </c>
      <c r="D708" s="50" t="s">
        <v>4528</v>
      </c>
      <c r="E708" s="55">
        <v>1200.75</v>
      </c>
      <c r="F708" s="55">
        <v>1852944.9250000003</v>
      </c>
      <c r="G708" s="55">
        <v>2221210.8162489058</v>
      </c>
      <c r="H708" s="56">
        <v>-0.16579510983600321</v>
      </c>
      <c r="I708" s="58">
        <v>-368265.89124890557</v>
      </c>
      <c r="J708" s="58">
        <v>1543.1562981469917</v>
      </c>
      <c r="K708" s="58">
        <v>1849.8528555060636</v>
      </c>
      <c r="L708" s="58">
        <v>1535.14</v>
      </c>
      <c r="M708" s="51" t="s">
        <v>6524</v>
      </c>
      <c r="N708" s="54" t="s">
        <v>6522</v>
      </c>
    </row>
    <row r="709" spans="1:14" ht="15.75" customHeight="1" x14ac:dyDescent="0.2">
      <c r="A709" s="50" t="s">
        <v>4535</v>
      </c>
      <c r="B709" s="50" t="s">
        <v>4536</v>
      </c>
      <c r="C709" s="50">
        <v>4335</v>
      </c>
      <c r="D709" s="50" t="s">
        <v>4537</v>
      </c>
      <c r="E709" s="55">
        <v>786.06000000000006</v>
      </c>
      <c r="F709" s="55">
        <v>204878.67839999998</v>
      </c>
      <c r="G709" s="55">
        <v>269644.29057228472</v>
      </c>
      <c r="H709" s="56">
        <v>-0.24018907292577274</v>
      </c>
      <c r="I709" s="58">
        <v>-64765.612172284746</v>
      </c>
      <c r="J709" s="58">
        <v>260.63999999999993</v>
      </c>
      <c r="K709" s="58">
        <v>343.03270815495597</v>
      </c>
      <c r="L709" s="58">
        <v>260.64</v>
      </c>
      <c r="M709" s="51" t="s">
        <v>6525</v>
      </c>
      <c r="N709" s="54" t="s">
        <v>6530</v>
      </c>
    </row>
    <row r="710" spans="1:14" ht="15.75" customHeight="1" x14ac:dyDescent="0.2">
      <c r="A710" s="50" t="s">
        <v>4559</v>
      </c>
      <c r="B710" s="50" t="s">
        <v>4560</v>
      </c>
      <c r="C710" s="50">
        <v>4344</v>
      </c>
      <c r="D710" s="50" t="s">
        <v>4561</v>
      </c>
      <c r="E710" s="55">
        <v>3604.8199999999997</v>
      </c>
      <c r="F710" s="55">
        <v>809967.00579999993</v>
      </c>
      <c r="G710" s="55">
        <v>882058.75856477232</v>
      </c>
      <c r="H710" s="56">
        <v>-8.173123622974432E-2</v>
      </c>
      <c r="I710" s="58">
        <v>-72091.752764772391</v>
      </c>
      <c r="J710" s="58">
        <v>224.69</v>
      </c>
      <c r="K710" s="58">
        <v>244.68871082738454</v>
      </c>
      <c r="L710" s="58">
        <v>224.69</v>
      </c>
      <c r="M710" s="51" t="s">
        <v>6524</v>
      </c>
      <c r="N710" s="54" t="s">
        <v>6528</v>
      </c>
    </row>
    <row r="711" spans="1:14" ht="15.75" customHeight="1" x14ac:dyDescent="0.2">
      <c r="A711" s="50" t="s">
        <v>4550</v>
      </c>
      <c r="B711" s="50" t="s">
        <v>4551</v>
      </c>
      <c r="C711" s="50">
        <v>4341</v>
      </c>
      <c r="D711" s="50" t="s">
        <v>4552</v>
      </c>
      <c r="E711" s="55">
        <v>5620.5599999999995</v>
      </c>
      <c r="F711" s="55">
        <v>3878223.1928000003</v>
      </c>
      <c r="G711" s="55">
        <v>3779429.3136248123</v>
      </c>
      <c r="H711" s="56">
        <v>2.6139893348193333E-2</v>
      </c>
      <c r="I711" s="58">
        <v>98793.87917518802</v>
      </c>
      <c r="J711" s="58">
        <v>690.00654610928461</v>
      </c>
      <c r="K711" s="58">
        <v>672.4293155174596</v>
      </c>
      <c r="L711" s="58">
        <v>634.23</v>
      </c>
      <c r="M711" s="51" t="s">
        <v>6521</v>
      </c>
      <c r="N711" s="54" t="s">
        <v>6522</v>
      </c>
    </row>
    <row r="712" spans="1:14" ht="15.75" customHeight="1" x14ac:dyDescent="0.2">
      <c r="A712" s="50" t="s">
        <v>4568</v>
      </c>
      <c r="B712" s="50" t="s">
        <v>4569</v>
      </c>
      <c r="C712" s="50">
        <v>4513</v>
      </c>
      <c r="D712" s="50" t="s">
        <v>4570</v>
      </c>
      <c r="E712" s="55">
        <v>1250.83</v>
      </c>
      <c r="F712" s="55">
        <v>881578.41850000015</v>
      </c>
      <c r="G712" s="55">
        <v>1467784.7235302252</v>
      </c>
      <c r="H712" s="56">
        <v>-0.39938166383168083</v>
      </c>
      <c r="I712" s="58">
        <v>-586206.30503022508</v>
      </c>
      <c r="J712" s="58">
        <v>704.79475108527959</v>
      </c>
      <c r="K712" s="58">
        <v>1173.4486089478389</v>
      </c>
      <c r="L712" s="58">
        <v>701.95</v>
      </c>
      <c r="M712" s="51" t="s">
        <v>6525</v>
      </c>
      <c r="N712" s="54" t="s">
        <v>6526</v>
      </c>
    </row>
    <row r="713" spans="1:14" ht="15.75" customHeight="1" x14ac:dyDescent="0.2">
      <c r="A713" s="50" t="s">
        <v>4577</v>
      </c>
      <c r="B713" s="50" t="s">
        <v>4578</v>
      </c>
      <c r="C713" s="50">
        <v>4517</v>
      </c>
      <c r="D713" s="50" t="s">
        <v>4579</v>
      </c>
      <c r="E713" s="55">
        <v>3398.2400000000002</v>
      </c>
      <c r="F713" s="55">
        <v>2385394.5680000004</v>
      </c>
      <c r="G713" s="55">
        <v>1864197.2376926511</v>
      </c>
      <c r="H713" s="56">
        <v>0.27958271784183331</v>
      </c>
      <c r="I713" s="58">
        <v>521197.33030734933</v>
      </c>
      <c r="J713" s="58">
        <v>701.95</v>
      </c>
      <c r="K713" s="58">
        <v>548.57727461646357</v>
      </c>
      <c r="L713" s="58">
        <v>701.95</v>
      </c>
      <c r="M713" s="51" t="s">
        <v>6525</v>
      </c>
      <c r="N713" s="54" t="s">
        <v>6526</v>
      </c>
    </row>
    <row r="714" spans="1:14" ht="15.75" customHeight="1" x14ac:dyDescent="0.2">
      <c r="A714" s="50" t="s">
        <v>4580</v>
      </c>
      <c r="B714" s="50" t="s">
        <v>4581</v>
      </c>
      <c r="C714" s="50">
        <v>4518</v>
      </c>
      <c r="D714" s="50" t="s">
        <v>4582</v>
      </c>
      <c r="E714" s="55">
        <v>21723.32</v>
      </c>
      <c r="F714" s="55">
        <v>30922941.8836</v>
      </c>
      <c r="G714" s="55">
        <v>30569367.065212883</v>
      </c>
      <c r="H714" s="56">
        <v>1.1566311387240846E-2</v>
      </c>
      <c r="I714" s="58">
        <v>353574.81838711724</v>
      </c>
      <c r="J714" s="58">
        <v>1423.4906028912708</v>
      </c>
      <c r="K714" s="58">
        <v>1407.2143238332301</v>
      </c>
      <c r="L714" s="58">
        <v>1422.88</v>
      </c>
      <c r="M714" s="51" t="s">
        <v>6521</v>
      </c>
      <c r="N714" s="54" t="s">
        <v>6522</v>
      </c>
    </row>
    <row r="715" spans="1:14" ht="15.75" customHeight="1" x14ac:dyDescent="0.2">
      <c r="A715" s="50" t="s">
        <v>4583</v>
      </c>
      <c r="B715" s="50" t="s">
        <v>4584</v>
      </c>
      <c r="C715" s="50">
        <v>4519</v>
      </c>
      <c r="D715" s="50" t="s">
        <v>4585</v>
      </c>
      <c r="E715" s="55">
        <v>10305.59</v>
      </c>
      <c r="F715" s="55">
        <v>19575039.938000001</v>
      </c>
      <c r="G715" s="55">
        <v>19371290.508063931</v>
      </c>
      <c r="H715" s="56">
        <v>1.0518113382856686E-2</v>
      </c>
      <c r="I715" s="58">
        <v>203749.42993607</v>
      </c>
      <c r="J715" s="58">
        <v>1899.4584432332356</v>
      </c>
      <c r="K715" s="58">
        <v>1879.6876751417367</v>
      </c>
      <c r="L715" s="58">
        <v>1895.95</v>
      </c>
      <c r="M715" s="51" t="s">
        <v>6521</v>
      </c>
      <c r="N715" s="54" t="s">
        <v>6522</v>
      </c>
    </row>
    <row r="716" spans="1:14" ht="15.75" customHeight="1" x14ac:dyDescent="0.2">
      <c r="A716" s="50" t="s">
        <v>4586</v>
      </c>
      <c r="B716" s="50" t="s">
        <v>4587</v>
      </c>
      <c r="C716" s="50">
        <v>4520</v>
      </c>
      <c r="D716" s="50" t="s">
        <v>4588</v>
      </c>
      <c r="E716" s="55">
        <v>3696.95</v>
      </c>
      <c r="F716" s="55">
        <v>9780606.3619999997</v>
      </c>
      <c r="G716" s="55">
        <v>9645582.2198474351</v>
      </c>
      <c r="H716" s="56">
        <v>1.3998547633001346E-2</v>
      </c>
      <c r="I716" s="58">
        <v>135024.1421525646</v>
      </c>
      <c r="J716" s="58">
        <v>2645.5879473620148</v>
      </c>
      <c r="K716" s="58">
        <v>2609.0648290746253</v>
      </c>
      <c r="L716" s="58">
        <v>2629.48</v>
      </c>
      <c r="M716" s="51" t="s">
        <v>6521</v>
      </c>
      <c r="N716" s="54" t="s">
        <v>6522</v>
      </c>
    </row>
    <row r="717" spans="1:14" ht="15.75" customHeight="1" x14ac:dyDescent="0.2">
      <c r="A717" s="50" t="s">
        <v>4589</v>
      </c>
      <c r="B717" s="50" t="s">
        <v>4590</v>
      </c>
      <c r="C717" s="50">
        <v>4521</v>
      </c>
      <c r="D717" s="50" t="s">
        <v>4591</v>
      </c>
      <c r="E717" s="55">
        <v>1046.79</v>
      </c>
      <c r="F717" s="55">
        <v>4020583.6880999994</v>
      </c>
      <c r="G717" s="55">
        <v>4308765.0063472716</v>
      </c>
      <c r="H717" s="56">
        <v>-6.6882579537930309E-2</v>
      </c>
      <c r="I717" s="58">
        <v>-288181.31824727217</v>
      </c>
      <c r="J717" s="58">
        <v>3840.8694084773447</v>
      </c>
      <c r="K717" s="58">
        <v>4116.1694383279091</v>
      </c>
      <c r="L717" s="58">
        <v>3743.73</v>
      </c>
      <c r="M717" s="51" t="s">
        <v>6524</v>
      </c>
      <c r="N717" s="54" t="s">
        <v>6527</v>
      </c>
    </row>
    <row r="718" spans="1:14" ht="15.75" customHeight="1" x14ac:dyDescent="0.2">
      <c r="A718" s="50" t="s">
        <v>4646</v>
      </c>
      <c r="B718" s="50" t="s">
        <v>4647</v>
      </c>
      <c r="C718" s="50">
        <v>4562</v>
      </c>
      <c r="D718" s="50" t="s">
        <v>4648</v>
      </c>
      <c r="E718" s="55">
        <v>1710.09</v>
      </c>
      <c r="F718" s="55">
        <v>2433252.8592000003</v>
      </c>
      <c r="G718" s="55">
        <v>1134262.9374068116</v>
      </c>
      <c r="H718" s="56">
        <v>1.1452282173329063</v>
      </c>
      <c r="I718" s="58">
        <v>1298989.9217931887</v>
      </c>
      <c r="J718" s="58">
        <v>1422.8800000000003</v>
      </c>
      <c r="K718" s="58">
        <v>663.27674999959754</v>
      </c>
      <c r="L718" s="58">
        <v>1422.88</v>
      </c>
      <c r="M718" s="51" t="s">
        <v>6525</v>
      </c>
      <c r="N718" s="54" t="s">
        <v>6530</v>
      </c>
    </row>
    <row r="719" spans="1:14" ht="15.75" customHeight="1" x14ac:dyDescent="0.2">
      <c r="A719" s="50" t="s">
        <v>4592</v>
      </c>
      <c r="B719" s="50" t="s">
        <v>4593</v>
      </c>
      <c r="C719" s="50">
        <v>4522</v>
      </c>
      <c r="D719" s="50" t="s">
        <v>4594</v>
      </c>
      <c r="E719" s="55">
        <v>1518.19</v>
      </c>
      <c r="F719" s="55">
        <v>1641042.5752999999</v>
      </c>
      <c r="G719" s="55">
        <v>1501277.9962529545</v>
      </c>
      <c r="H719" s="56">
        <v>9.3097067562359692E-2</v>
      </c>
      <c r="I719" s="58">
        <v>139764.57904704544</v>
      </c>
      <c r="J719" s="58">
        <v>1080.9204218839538</v>
      </c>
      <c r="K719" s="58">
        <v>988.8604168470049</v>
      </c>
      <c r="L719" s="58">
        <v>1080.8699999999999</v>
      </c>
      <c r="M719" s="51" t="s">
        <v>6524</v>
      </c>
      <c r="N719" s="54" t="s">
        <v>6522</v>
      </c>
    </row>
    <row r="720" spans="1:14" ht="15.75" customHeight="1" x14ac:dyDescent="0.2">
      <c r="A720" s="50" t="s">
        <v>4595</v>
      </c>
      <c r="B720" s="50" t="s">
        <v>4596</v>
      </c>
      <c r="C720" s="50">
        <v>4526</v>
      </c>
      <c r="D720" s="50" t="s">
        <v>4597</v>
      </c>
      <c r="E720" s="55">
        <v>1391.9299999999998</v>
      </c>
      <c r="F720" s="55">
        <v>750337.39729999995</v>
      </c>
      <c r="G720" s="55">
        <v>893707.35371501034</v>
      </c>
      <c r="H720" s="56">
        <v>-0.16042159194398764</v>
      </c>
      <c r="I720" s="58">
        <v>-143369.95641501038</v>
      </c>
      <c r="J720" s="58">
        <v>539.06259459886633</v>
      </c>
      <c r="K720" s="58">
        <v>642.06343258282413</v>
      </c>
      <c r="L720" s="58">
        <v>537.79</v>
      </c>
      <c r="M720" s="51" t="s">
        <v>6524</v>
      </c>
      <c r="N720" s="54" t="s">
        <v>6522</v>
      </c>
    </row>
    <row r="721" spans="1:14" ht="15.75" customHeight="1" x14ac:dyDescent="0.2">
      <c r="A721" s="50" t="s">
        <v>4598</v>
      </c>
      <c r="B721" s="50" t="s">
        <v>4599</v>
      </c>
      <c r="C721" s="50">
        <v>4530</v>
      </c>
      <c r="D721" s="50" t="s">
        <v>4600</v>
      </c>
      <c r="E721" s="55">
        <v>5783.25</v>
      </c>
      <c r="F721" s="55">
        <v>3110174.0175000001</v>
      </c>
      <c r="G721" s="55">
        <v>3072785.6480913507</v>
      </c>
      <c r="H721" s="56">
        <v>1.2167581370953418E-2</v>
      </c>
      <c r="I721" s="58">
        <v>37388.369408649392</v>
      </c>
      <c r="J721" s="58">
        <v>537.79</v>
      </c>
      <c r="K721" s="58">
        <v>531.32505910886618</v>
      </c>
      <c r="L721" s="58">
        <v>537.79</v>
      </c>
      <c r="M721" s="51" t="s">
        <v>6521</v>
      </c>
      <c r="N721" s="54" t="s">
        <v>6522</v>
      </c>
    </row>
    <row r="722" spans="1:14" ht="15.75" customHeight="1" x14ac:dyDescent="0.2">
      <c r="A722" s="50" t="s">
        <v>4601</v>
      </c>
      <c r="B722" s="50" t="s">
        <v>4602</v>
      </c>
      <c r="C722" s="50">
        <v>4531</v>
      </c>
      <c r="D722" s="50" t="s">
        <v>4603</v>
      </c>
      <c r="E722" s="55">
        <v>4495.32</v>
      </c>
      <c r="F722" s="55">
        <v>2590740.7867999994</v>
      </c>
      <c r="G722" s="55">
        <v>3602513.129216433</v>
      </c>
      <c r="H722" s="56">
        <v>-0.2808518126446079</v>
      </c>
      <c r="I722" s="58">
        <v>-1011772.3424164336</v>
      </c>
      <c r="J722" s="58">
        <v>576.31954717350482</v>
      </c>
      <c r="K722" s="58">
        <v>801.39192075679443</v>
      </c>
      <c r="L722" s="58">
        <v>576.05999999999995</v>
      </c>
      <c r="M722" s="51" t="s">
        <v>6521</v>
      </c>
      <c r="N722" s="54" t="s">
        <v>6522</v>
      </c>
    </row>
    <row r="723" spans="1:14" ht="15.75" customHeight="1" x14ac:dyDescent="0.2">
      <c r="A723" s="50" t="s">
        <v>4610</v>
      </c>
      <c r="B723" s="50" t="s">
        <v>4611</v>
      </c>
      <c r="C723" s="50">
        <v>4535</v>
      </c>
      <c r="D723" s="50" t="s">
        <v>4612</v>
      </c>
      <c r="E723" s="55">
        <v>7296.5299999999988</v>
      </c>
      <c r="F723" s="55">
        <v>4203239.0718</v>
      </c>
      <c r="G723" s="55">
        <v>3419052.8672099728</v>
      </c>
      <c r="H723" s="56">
        <v>0.22935773006339666</v>
      </c>
      <c r="I723" s="58">
        <v>784186.20459002722</v>
      </c>
      <c r="J723" s="58">
        <v>576.06000000000006</v>
      </c>
      <c r="K723" s="58">
        <v>468.58614536087339</v>
      </c>
      <c r="L723" s="58">
        <v>576.05999999999995</v>
      </c>
      <c r="M723" s="51" t="s">
        <v>6524</v>
      </c>
      <c r="N723" s="54" t="s">
        <v>6522</v>
      </c>
    </row>
    <row r="724" spans="1:14" ht="15.75" customHeight="1" x14ac:dyDescent="0.2">
      <c r="A724" s="50" t="s">
        <v>4613</v>
      </c>
      <c r="B724" s="50" t="s">
        <v>4614</v>
      </c>
      <c r="C724" s="50">
        <v>4536</v>
      </c>
      <c r="D724" s="50" t="s">
        <v>4615</v>
      </c>
      <c r="E724" s="55">
        <v>1121.28</v>
      </c>
      <c r="F724" s="55">
        <v>395610.00960000005</v>
      </c>
      <c r="G724" s="55">
        <v>584433.49124240805</v>
      </c>
      <c r="H724" s="56">
        <v>-0.32308805787464512</v>
      </c>
      <c r="I724" s="58">
        <v>-188823.48164240801</v>
      </c>
      <c r="J724" s="58">
        <v>352.82000000000005</v>
      </c>
      <c r="K724" s="58">
        <v>521.21993725243294</v>
      </c>
      <c r="L724" s="58">
        <v>352.82</v>
      </c>
      <c r="M724" s="51" t="s">
        <v>6521</v>
      </c>
      <c r="N724" s="54" t="s">
        <v>6522</v>
      </c>
    </row>
    <row r="725" spans="1:14" ht="15.75" customHeight="1" x14ac:dyDescent="0.2">
      <c r="A725" s="50" t="s">
        <v>4616</v>
      </c>
      <c r="B725" s="50" t="s">
        <v>4617</v>
      </c>
      <c r="C725" s="50">
        <v>4540</v>
      </c>
      <c r="D725" s="50" t="s">
        <v>4618</v>
      </c>
      <c r="E725" s="55">
        <v>65902.67</v>
      </c>
      <c r="F725" s="55">
        <v>23251780.029399998</v>
      </c>
      <c r="G725" s="55">
        <v>23252093.507446364</v>
      </c>
      <c r="H725" s="56">
        <v>-1.3481712787033473E-5</v>
      </c>
      <c r="I725" s="58">
        <v>-313.47804636508226</v>
      </c>
      <c r="J725" s="58">
        <v>352.82</v>
      </c>
      <c r="K725" s="58">
        <v>352.82475668203375</v>
      </c>
      <c r="L725" s="58">
        <v>352.82</v>
      </c>
      <c r="M725" s="51" t="s">
        <v>6521</v>
      </c>
      <c r="N725" s="54" t="s">
        <v>6526</v>
      </c>
    </row>
    <row r="726" spans="1:14" ht="15.75" customHeight="1" x14ac:dyDescent="0.2">
      <c r="A726" s="50" t="s">
        <v>4622</v>
      </c>
      <c r="B726" s="50" t="s">
        <v>4623</v>
      </c>
      <c r="C726" s="50">
        <v>4545</v>
      </c>
      <c r="D726" s="50" t="s">
        <v>4624</v>
      </c>
      <c r="E726" s="55">
        <v>617.96999999999991</v>
      </c>
      <c r="F726" s="55">
        <v>491927.46659999999</v>
      </c>
      <c r="G726" s="55">
        <v>438354.87943123153</v>
      </c>
      <c r="H726" s="56">
        <v>0.12221282272089518</v>
      </c>
      <c r="I726" s="58">
        <v>53572.587168768456</v>
      </c>
      <c r="J726" s="58">
        <v>796.0377795038595</v>
      </c>
      <c r="K726" s="58">
        <v>709.34653693744292</v>
      </c>
      <c r="L726" s="58">
        <v>795.6</v>
      </c>
      <c r="M726" s="51" t="s">
        <v>6525</v>
      </c>
      <c r="N726" s="54" t="s">
        <v>6531</v>
      </c>
    </row>
    <row r="727" spans="1:14" ht="15.75" customHeight="1" x14ac:dyDescent="0.2">
      <c r="A727" s="50" t="s">
        <v>4625</v>
      </c>
      <c r="B727" s="50" t="s">
        <v>4626</v>
      </c>
      <c r="C727" s="50">
        <v>4549</v>
      </c>
      <c r="D727" s="50" t="s">
        <v>4627</v>
      </c>
      <c r="E727" s="55">
        <v>8999.2199999999993</v>
      </c>
      <c r="F727" s="55">
        <v>30596415.099199999</v>
      </c>
      <c r="G727" s="55">
        <v>29433141.627867714</v>
      </c>
      <c r="H727" s="56">
        <v>3.9522572413095203E-2</v>
      </c>
      <c r="I727" s="58">
        <v>1163273.4713322856</v>
      </c>
      <c r="J727" s="58">
        <v>3399.8963353712879</v>
      </c>
      <c r="K727" s="58">
        <v>3270.6325245818766</v>
      </c>
      <c r="L727" s="58">
        <v>3399.58</v>
      </c>
      <c r="M727" s="51" t="s">
        <v>6523</v>
      </c>
      <c r="N727" s="54" t="s">
        <v>6522</v>
      </c>
    </row>
    <row r="728" spans="1:14" ht="15.75" customHeight="1" x14ac:dyDescent="0.2">
      <c r="A728" s="50" t="s">
        <v>4628</v>
      </c>
      <c r="B728" s="50" t="s">
        <v>4629</v>
      </c>
      <c r="C728" s="50">
        <v>4550</v>
      </c>
      <c r="D728" s="50" t="s">
        <v>4630</v>
      </c>
      <c r="E728" s="55">
        <v>2719.63</v>
      </c>
      <c r="F728" s="55">
        <v>10850298.8605</v>
      </c>
      <c r="G728" s="55">
        <v>10369127.947656106</v>
      </c>
      <c r="H728" s="56">
        <v>4.6404183193887727E-2</v>
      </c>
      <c r="I728" s="58">
        <v>481170.91284389421</v>
      </c>
      <c r="J728" s="58">
        <v>3989.6231695120291</v>
      </c>
      <c r="K728" s="58">
        <v>3812.698031591101</v>
      </c>
      <c r="L728" s="58">
        <v>4000.03</v>
      </c>
      <c r="M728" s="51" t="s">
        <v>6521</v>
      </c>
      <c r="N728" s="54" t="s">
        <v>6522</v>
      </c>
    </row>
    <row r="729" spans="1:14" ht="15.75" customHeight="1" x14ac:dyDescent="0.2">
      <c r="A729" s="50" t="s">
        <v>4631</v>
      </c>
      <c r="B729" s="50" t="s">
        <v>4632</v>
      </c>
      <c r="C729" s="50">
        <v>4551</v>
      </c>
      <c r="D729" s="50" t="s">
        <v>4633</v>
      </c>
      <c r="E729" s="55">
        <v>872.99</v>
      </c>
      <c r="F729" s="55">
        <v>4073286.6928999997</v>
      </c>
      <c r="G729" s="55">
        <v>4610885.3404136179</v>
      </c>
      <c r="H729" s="56">
        <v>-0.11659336717867574</v>
      </c>
      <c r="I729" s="58">
        <v>-537598.64751361823</v>
      </c>
      <c r="J729" s="58">
        <v>4665.9030377209356</v>
      </c>
      <c r="K729" s="58">
        <v>5281.7161026055483</v>
      </c>
      <c r="L729" s="58">
        <v>4686.6400000000003</v>
      </c>
      <c r="M729" s="51" t="s">
        <v>6524</v>
      </c>
      <c r="N729" s="54" t="s">
        <v>6528</v>
      </c>
    </row>
    <row r="730" spans="1:14" ht="15.75" customHeight="1" x14ac:dyDescent="0.2">
      <c r="A730" s="50" t="s">
        <v>4637</v>
      </c>
      <c r="B730" s="50" t="s">
        <v>4638</v>
      </c>
      <c r="C730" s="50">
        <v>4553</v>
      </c>
      <c r="D730" s="50" t="s">
        <v>4639</v>
      </c>
      <c r="E730" s="55">
        <v>1935.86</v>
      </c>
      <c r="F730" s="55">
        <v>4790664.4389999984</v>
      </c>
      <c r="G730" s="55">
        <v>4777963.169992663</v>
      </c>
      <c r="H730" s="56">
        <v>2.6583019909203198E-3</v>
      </c>
      <c r="I730" s="58">
        <v>12701.269007335417</v>
      </c>
      <c r="J730" s="58">
        <v>2474.6957109501714</v>
      </c>
      <c r="K730" s="58">
        <v>2468.1346636599046</v>
      </c>
      <c r="L730" s="58">
        <v>2472.4699999999998</v>
      </c>
      <c r="M730" s="51" t="s">
        <v>6524</v>
      </c>
      <c r="N730" s="54" t="s">
        <v>6522</v>
      </c>
    </row>
    <row r="731" spans="1:14" ht="15.75" customHeight="1" x14ac:dyDescent="0.2">
      <c r="A731" s="50" t="s">
        <v>4640</v>
      </c>
      <c r="B731" s="50" t="s">
        <v>4641</v>
      </c>
      <c r="C731" s="50">
        <v>4554</v>
      </c>
      <c r="D731" s="50" t="s">
        <v>4642</v>
      </c>
      <c r="E731" s="55">
        <v>1377.24</v>
      </c>
      <c r="F731" s="55">
        <v>4139225.7278</v>
      </c>
      <c r="G731" s="55">
        <v>4084458.7585938182</v>
      </c>
      <c r="H731" s="56">
        <v>1.3408623380258389E-2</v>
      </c>
      <c r="I731" s="58">
        <v>54766.96920618182</v>
      </c>
      <c r="J731" s="58">
        <v>3005.449832854114</v>
      </c>
      <c r="K731" s="58">
        <v>2965.6840918023136</v>
      </c>
      <c r="L731" s="58">
        <v>3001.8</v>
      </c>
      <c r="M731" s="51" t="s">
        <v>6524</v>
      </c>
      <c r="N731" s="54" t="s">
        <v>6522</v>
      </c>
    </row>
    <row r="732" spans="1:14" ht="15.75" customHeight="1" x14ac:dyDescent="0.2">
      <c r="A732" s="50" t="s">
        <v>4643</v>
      </c>
      <c r="B732" s="50" t="s">
        <v>4644</v>
      </c>
      <c r="C732" s="50">
        <v>4555</v>
      </c>
      <c r="D732" s="50" t="s">
        <v>4645</v>
      </c>
      <c r="E732" s="55">
        <v>564.69999999999982</v>
      </c>
      <c r="F732" s="55">
        <v>2274321.1307999999</v>
      </c>
      <c r="G732" s="55">
        <v>2020447.0502375262</v>
      </c>
      <c r="H732" s="56">
        <v>0.12565242951188837</v>
      </c>
      <c r="I732" s="58">
        <v>253874.08056247374</v>
      </c>
      <c r="J732" s="58">
        <v>4027.4856221002315</v>
      </c>
      <c r="K732" s="58">
        <v>3577.9122547149404</v>
      </c>
      <c r="L732" s="58">
        <v>4010.92</v>
      </c>
      <c r="M732" s="51" t="s">
        <v>6523</v>
      </c>
      <c r="N732" s="54" t="s">
        <v>6530</v>
      </c>
    </row>
    <row r="733" spans="1:14" ht="15.75" customHeight="1" x14ac:dyDescent="0.2">
      <c r="A733" s="50" t="s">
        <v>4649</v>
      </c>
      <c r="B733" s="50" t="s">
        <v>4650</v>
      </c>
      <c r="C733" s="50">
        <v>4563</v>
      </c>
      <c r="D733" s="50" t="s">
        <v>4651</v>
      </c>
      <c r="E733" s="55">
        <v>2132.86</v>
      </c>
      <c r="F733" s="55">
        <v>524726.21720000007</v>
      </c>
      <c r="G733" s="55">
        <v>566470.04283970944</v>
      </c>
      <c r="H733" s="56">
        <v>-7.3691144249125595E-2</v>
      </c>
      <c r="I733" s="58">
        <v>-41743.825639709365</v>
      </c>
      <c r="J733" s="58">
        <v>246.02</v>
      </c>
      <c r="K733" s="58">
        <v>265.59176075303088</v>
      </c>
      <c r="L733" s="58">
        <v>246.02</v>
      </c>
      <c r="M733" s="51" t="s">
        <v>6525</v>
      </c>
      <c r="N733" s="54" t="s">
        <v>6522</v>
      </c>
    </row>
    <row r="734" spans="1:14" ht="15.75" customHeight="1" x14ac:dyDescent="0.2">
      <c r="A734" s="50" t="s">
        <v>4652</v>
      </c>
      <c r="B734" s="50" t="s">
        <v>4653</v>
      </c>
      <c r="C734" s="50">
        <v>4757</v>
      </c>
      <c r="D734" s="50" t="s">
        <v>4654</v>
      </c>
      <c r="E734" s="55">
        <v>1274.6400000000001</v>
      </c>
      <c r="F734" s="55">
        <v>489308.80320000002</v>
      </c>
      <c r="G734" s="55">
        <v>421788.15316819644</v>
      </c>
      <c r="H734" s="56">
        <v>0.16008190254902299</v>
      </c>
      <c r="I734" s="58">
        <v>67520.650031803583</v>
      </c>
      <c r="J734" s="58">
        <v>383.88</v>
      </c>
      <c r="K734" s="58">
        <v>330.90767053301045</v>
      </c>
      <c r="L734" s="58">
        <v>383.88</v>
      </c>
      <c r="M734" s="51" t="s">
        <v>6523</v>
      </c>
      <c r="N734" s="54" t="s">
        <v>6530</v>
      </c>
    </row>
    <row r="735" spans="1:14" ht="15.75" customHeight="1" x14ac:dyDescent="0.2">
      <c r="A735" s="50" t="s">
        <v>4658</v>
      </c>
      <c r="B735" s="50" t="s">
        <v>4659</v>
      </c>
      <c r="C735" s="50">
        <v>4759</v>
      </c>
      <c r="D735" s="50" t="s">
        <v>4660</v>
      </c>
      <c r="E735" s="55">
        <v>18650.12</v>
      </c>
      <c r="F735" s="55">
        <v>5085141.7192000011</v>
      </c>
      <c r="G735" s="55">
        <v>5776222.1200362854</v>
      </c>
      <c r="H735" s="56">
        <v>-0.1196422828753585</v>
      </c>
      <c r="I735" s="58">
        <v>-691080.40083628427</v>
      </c>
      <c r="J735" s="58">
        <v>272.66000000000008</v>
      </c>
      <c r="K735" s="58">
        <v>309.7150109509368</v>
      </c>
      <c r="L735" s="58">
        <v>272.66000000000003</v>
      </c>
      <c r="M735" s="51" t="s">
        <v>6521</v>
      </c>
      <c r="N735" s="54" t="s">
        <v>6522</v>
      </c>
    </row>
    <row r="736" spans="1:14" ht="15.75" customHeight="1" x14ac:dyDescent="0.2">
      <c r="A736" s="50" t="s">
        <v>4664</v>
      </c>
      <c r="B736" s="50" t="s">
        <v>4665</v>
      </c>
      <c r="C736" s="50">
        <v>4761</v>
      </c>
      <c r="D736" s="50" t="s">
        <v>4666</v>
      </c>
      <c r="E736" s="55">
        <v>415.44</v>
      </c>
      <c r="F736" s="55">
        <v>776627.40599999996</v>
      </c>
      <c r="G736" s="55">
        <v>910225.51474160957</v>
      </c>
      <c r="H736" s="56">
        <v>-0.14677473502765392</v>
      </c>
      <c r="I736" s="58">
        <v>-133598.10874160961</v>
      </c>
      <c r="J736" s="58">
        <v>1869.40931542461</v>
      </c>
      <c r="K736" s="58">
        <v>2190.9915143982516</v>
      </c>
      <c r="L736" s="58">
        <v>1822.46</v>
      </c>
      <c r="M736" s="51" t="s">
        <v>6524</v>
      </c>
      <c r="N736" s="54" t="s">
        <v>6528</v>
      </c>
    </row>
    <row r="737" spans="1:14" ht="15.75" customHeight="1" x14ac:dyDescent="0.2">
      <c r="A737" s="50" t="s">
        <v>4673</v>
      </c>
      <c r="B737" s="50" t="s">
        <v>4674</v>
      </c>
      <c r="C737" s="50">
        <v>4764</v>
      </c>
      <c r="D737" s="50" t="s">
        <v>4675</v>
      </c>
      <c r="E737" s="55">
        <v>1197.44</v>
      </c>
      <c r="F737" s="55">
        <v>388545.33120000002</v>
      </c>
      <c r="G737" s="55">
        <v>440533.83836370951</v>
      </c>
      <c r="H737" s="56">
        <v>-0.11801251716965089</v>
      </c>
      <c r="I737" s="58">
        <v>-51988.507163709495</v>
      </c>
      <c r="J737" s="58">
        <v>324.48</v>
      </c>
      <c r="K737" s="58">
        <v>367.89637757525179</v>
      </c>
      <c r="L737" s="58">
        <v>324.48</v>
      </c>
      <c r="M737" s="51" t="s">
        <v>6524</v>
      </c>
      <c r="N737" s="54" t="s">
        <v>6527</v>
      </c>
    </row>
    <row r="738" spans="1:14" ht="15.75" customHeight="1" x14ac:dyDescent="0.2">
      <c r="A738" s="50" t="s">
        <v>4679</v>
      </c>
      <c r="B738" s="50" t="s">
        <v>4680</v>
      </c>
      <c r="C738" s="50">
        <v>4766</v>
      </c>
      <c r="D738" s="50" t="s">
        <v>4681</v>
      </c>
      <c r="E738" s="55">
        <v>368.3</v>
      </c>
      <c r="F738" s="55">
        <v>444727.91499999998</v>
      </c>
      <c r="G738" s="55">
        <v>480024.00021891331</v>
      </c>
      <c r="H738" s="56">
        <v>-7.3529834347484058E-2</v>
      </c>
      <c r="I738" s="58">
        <v>-35296.085218913329</v>
      </c>
      <c r="J738" s="58">
        <v>1207.5153814824871</v>
      </c>
      <c r="K738" s="58">
        <v>1303.350530054068</v>
      </c>
      <c r="L738" s="58">
        <v>1194.9000000000001</v>
      </c>
      <c r="M738" s="51" t="s">
        <v>6524</v>
      </c>
      <c r="N738" s="54" t="s">
        <v>6527</v>
      </c>
    </row>
    <row r="739" spans="1:14" ht="15.75" customHeight="1" x14ac:dyDescent="0.2">
      <c r="A739" s="50" t="s">
        <v>4724</v>
      </c>
      <c r="B739" s="50" t="s">
        <v>4725</v>
      </c>
      <c r="C739" s="50">
        <v>4785</v>
      </c>
      <c r="D739" s="50" t="s">
        <v>4726</v>
      </c>
      <c r="E739" s="55">
        <v>784.19999999999993</v>
      </c>
      <c r="F739" s="55">
        <v>240702.348</v>
      </c>
      <c r="G739" s="55">
        <v>309066.10842043668</v>
      </c>
      <c r="H739" s="56">
        <v>-0.22119462004367796</v>
      </c>
      <c r="I739" s="58">
        <v>-68363.76042043668</v>
      </c>
      <c r="J739" s="58">
        <v>306.94</v>
      </c>
      <c r="K739" s="58">
        <v>394.11643511914906</v>
      </c>
      <c r="L739" s="58">
        <v>306.94</v>
      </c>
      <c r="M739" s="51" t="s">
        <v>6525</v>
      </c>
      <c r="N739" s="54" t="s">
        <v>6526</v>
      </c>
    </row>
    <row r="740" spans="1:14" ht="15.75" customHeight="1" x14ac:dyDescent="0.2">
      <c r="A740" s="50" t="s">
        <v>4685</v>
      </c>
      <c r="B740" s="50" t="s">
        <v>4686</v>
      </c>
      <c r="C740" s="50">
        <v>4769</v>
      </c>
      <c r="D740" s="50" t="s">
        <v>4687</v>
      </c>
      <c r="E740" s="55">
        <v>622.36000000000013</v>
      </c>
      <c r="F740" s="55">
        <v>416642.16320000001</v>
      </c>
      <c r="G740" s="55">
        <v>805810.61095091829</v>
      </c>
      <c r="H740" s="56">
        <v>-0.48295274654136122</v>
      </c>
      <c r="I740" s="58">
        <v>-389168.44775091828</v>
      </c>
      <c r="J740" s="58">
        <v>669.45524005398795</v>
      </c>
      <c r="K740" s="58">
        <v>1294.7660693986088</v>
      </c>
      <c r="L740" s="58">
        <v>660.72</v>
      </c>
      <c r="M740" s="51" t="s">
        <v>6525</v>
      </c>
      <c r="N740" s="54" t="s">
        <v>6531</v>
      </c>
    </row>
    <row r="741" spans="1:14" ht="15.75" customHeight="1" x14ac:dyDescent="0.2">
      <c r="A741" s="50" t="s">
        <v>4727</v>
      </c>
      <c r="B741" s="50" t="s">
        <v>4728</v>
      </c>
      <c r="C741" s="50">
        <v>4786</v>
      </c>
      <c r="D741" s="50" t="s">
        <v>4729</v>
      </c>
      <c r="E741" s="55">
        <v>2187.06</v>
      </c>
      <c r="F741" s="55">
        <v>1016436.135</v>
      </c>
      <c r="G741" s="55">
        <v>2039086.9161100611</v>
      </c>
      <c r="H741" s="56">
        <v>-0.50152387964950429</v>
      </c>
      <c r="I741" s="58">
        <v>-1022650.7811100611</v>
      </c>
      <c r="J741" s="58">
        <v>464.75</v>
      </c>
      <c r="K741" s="58">
        <v>932.34155263690116</v>
      </c>
      <c r="L741" s="58">
        <v>464.75</v>
      </c>
      <c r="M741" s="51" t="s">
        <v>6525</v>
      </c>
      <c r="N741" s="54" t="s">
        <v>6527</v>
      </c>
    </row>
    <row r="742" spans="1:14" ht="15.75" customHeight="1" x14ac:dyDescent="0.2">
      <c r="A742" s="50" t="s">
        <v>4691</v>
      </c>
      <c r="B742" s="50" t="s">
        <v>4692</v>
      </c>
      <c r="C742" s="50">
        <v>4773</v>
      </c>
      <c r="D742" s="50" t="s">
        <v>4693</v>
      </c>
      <c r="E742" s="55">
        <v>2236.71</v>
      </c>
      <c r="F742" s="55">
        <v>1779196.4081999999</v>
      </c>
      <c r="G742" s="55">
        <v>2160790.4855904379</v>
      </c>
      <c r="H742" s="56">
        <v>-0.17659929545930364</v>
      </c>
      <c r="I742" s="58">
        <v>-381594.07739043795</v>
      </c>
      <c r="J742" s="58">
        <v>795.45243156242873</v>
      </c>
      <c r="K742" s="58">
        <v>966.05750660140916</v>
      </c>
      <c r="L742" s="58">
        <v>793.35</v>
      </c>
      <c r="M742" s="51" t="s">
        <v>6521</v>
      </c>
      <c r="N742" s="54" t="s">
        <v>6522</v>
      </c>
    </row>
    <row r="743" spans="1:14" ht="15.75" customHeight="1" x14ac:dyDescent="0.2">
      <c r="A743" s="50" t="s">
        <v>4694</v>
      </c>
      <c r="B743" s="50" t="s">
        <v>4695</v>
      </c>
      <c r="C743" s="50">
        <v>4774</v>
      </c>
      <c r="D743" s="50" t="s">
        <v>4696</v>
      </c>
      <c r="E743" s="55">
        <v>1423.81</v>
      </c>
      <c r="F743" s="55">
        <v>2236659.6307999995</v>
      </c>
      <c r="G743" s="55">
        <v>1976723.7524830895</v>
      </c>
      <c r="H743" s="56">
        <v>0.13149833303231562</v>
      </c>
      <c r="I743" s="58">
        <v>259935.87831691001</v>
      </c>
      <c r="J743" s="58">
        <v>1570.8975430710555</v>
      </c>
      <c r="K743" s="58">
        <v>1388.3339437727573</v>
      </c>
      <c r="L743" s="58">
        <v>1561.04</v>
      </c>
      <c r="M743" s="51" t="s">
        <v>6524</v>
      </c>
      <c r="N743" s="54" t="s">
        <v>6522</v>
      </c>
    </row>
    <row r="744" spans="1:14" ht="15.75" customHeight="1" x14ac:dyDescent="0.2">
      <c r="A744" s="50" t="s">
        <v>4703</v>
      </c>
      <c r="B744" s="50" t="s">
        <v>4704</v>
      </c>
      <c r="C744" s="50">
        <v>4777</v>
      </c>
      <c r="D744" s="50" t="s">
        <v>4705</v>
      </c>
      <c r="E744" s="55">
        <v>995.31</v>
      </c>
      <c r="F744" s="55">
        <v>266733.12689999997</v>
      </c>
      <c r="G744" s="55">
        <v>355495.55247373175</v>
      </c>
      <c r="H744" s="56">
        <v>-0.24968645868021255</v>
      </c>
      <c r="I744" s="58">
        <v>-88762.425573731773</v>
      </c>
      <c r="J744" s="58">
        <v>267.99</v>
      </c>
      <c r="K744" s="58">
        <v>357.17068297689337</v>
      </c>
      <c r="L744" s="58">
        <v>267.99</v>
      </c>
      <c r="M744" s="51" t="s">
        <v>6525</v>
      </c>
      <c r="N744" s="54" t="s">
        <v>6527</v>
      </c>
    </row>
    <row r="745" spans="1:14" ht="15.75" customHeight="1" x14ac:dyDescent="0.2">
      <c r="A745" s="50" t="s">
        <v>4733</v>
      </c>
      <c r="B745" s="50" t="s">
        <v>4734</v>
      </c>
      <c r="C745" s="50">
        <v>4922</v>
      </c>
      <c r="D745" s="50" t="s">
        <v>4735</v>
      </c>
      <c r="E745" s="55">
        <v>17275.04</v>
      </c>
      <c r="F745" s="55">
        <v>33609031.660399996</v>
      </c>
      <c r="G745" s="55">
        <v>33516255.739804197</v>
      </c>
      <c r="H745" s="56">
        <v>2.7680872623732089E-3</v>
      </c>
      <c r="I745" s="58">
        <v>92775.920595798641</v>
      </c>
      <c r="J745" s="58">
        <v>1945.5255478655906</v>
      </c>
      <c r="K745" s="58">
        <v>1940.155029441564</v>
      </c>
      <c r="L745" s="58">
        <v>1945.33</v>
      </c>
      <c r="M745" s="51" t="s">
        <v>6523</v>
      </c>
      <c r="N745" s="54" t="s">
        <v>6527</v>
      </c>
    </row>
    <row r="746" spans="1:14" ht="15.75" customHeight="1" x14ac:dyDescent="0.2">
      <c r="A746" s="50" t="s">
        <v>4736</v>
      </c>
      <c r="B746" s="50" t="s">
        <v>4737</v>
      </c>
      <c r="C746" s="50">
        <v>4923</v>
      </c>
      <c r="D746" s="50" t="s">
        <v>4738</v>
      </c>
      <c r="E746" s="55">
        <v>2875.2200000000003</v>
      </c>
      <c r="F746" s="55">
        <v>7109344.3694000002</v>
      </c>
      <c r="G746" s="55">
        <v>7010727.6657990376</v>
      </c>
      <c r="H746" s="56">
        <v>1.4066543203789195E-2</v>
      </c>
      <c r="I746" s="58">
        <v>98616.703600962646</v>
      </c>
      <c r="J746" s="58">
        <v>2472.6262231759656</v>
      </c>
      <c r="K746" s="58">
        <v>2438.3273856605883</v>
      </c>
      <c r="L746" s="58">
        <v>2471.67</v>
      </c>
      <c r="M746" s="51" t="s">
        <v>6524</v>
      </c>
      <c r="N746" s="54" t="s">
        <v>6522</v>
      </c>
    </row>
    <row r="747" spans="1:14" ht="15.75" customHeight="1" x14ac:dyDescent="0.2">
      <c r="A747" s="50" t="s">
        <v>4739</v>
      </c>
      <c r="B747" s="50" t="s">
        <v>4740</v>
      </c>
      <c r="C747" s="50">
        <v>4924</v>
      </c>
      <c r="D747" s="50" t="s">
        <v>4741</v>
      </c>
      <c r="E747" s="55">
        <v>569.04</v>
      </c>
      <c r="F747" s="55">
        <v>1843651.5772000002</v>
      </c>
      <c r="G747" s="55">
        <v>1910356.9398137492</v>
      </c>
      <c r="H747" s="56">
        <v>-3.4917748209008725E-2</v>
      </c>
      <c r="I747" s="58">
        <v>-66705.362613748992</v>
      </c>
      <c r="J747" s="58">
        <v>3239.9331807957265</v>
      </c>
      <c r="K747" s="58">
        <v>3357.1575632886074</v>
      </c>
      <c r="L747" s="58">
        <v>3212.05</v>
      </c>
      <c r="M747" s="51" t="s">
        <v>6524</v>
      </c>
      <c r="N747" s="54" t="s">
        <v>6522</v>
      </c>
    </row>
    <row r="748" spans="1:14" ht="15.75" customHeight="1" x14ac:dyDescent="0.2">
      <c r="A748" s="50" t="s">
        <v>4742</v>
      </c>
      <c r="B748" s="50" t="s">
        <v>4743</v>
      </c>
      <c r="C748" s="50">
        <v>4926</v>
      </c>
      <c r="D748" s="50" t="s">
        <v>4744</v>
      </c>
      <c r="E748" s="55">
        <v>12561.539999999999</v>
      </c>
      <c r="F748" s="55">
        <v>22573844.305800002</v>
      </c>
      <c r="G748" s="55">
        <v>28119760.076126859</v>
      </c>
      <c r="H748" s="56">
        <v>-0.19722486092743141</v>
      </c>
      <c r="I748" s="58">
        <v>-5545915.7703268565</v>
      </c>
      <c r="J748" s="58">
        <v>1797.0602574047452</v>
      </c>
      <c r="K748" s="58">
        <v>2238.5599278533414</v>
      </c>
      <c r="L748" s="58">
        <v>1796.65</v>
      </c>
      <c r="M748" s="51" t="s">
        <v>6523</v>
      </c>
      <c r="N748" s="54" t="s">
        <v>6522</v>
      </c>
    </row>
    <row r="749" spans="1:14" ht="15.75" customHeight="1" x14ac:dyDescent="0.2">
      <c r="A749" s="50" t="s">
        <v>4745</v>
      </c>
      <c r="B749" s="50" t="s">
        <v>4746</v>
      </c>
      <c r="C749" s="50">
        <v>4927</v>
      </c>
      <c r="D749" s="50" t="s">
        <v>4747</v>
      </c>
      <c r="E749" s="55">
        <v>1619.7599999999998</v>
      </c>
      <c r="F749" s="55">
        <v>3458354.3064000001</v>
      </c>
      <c r="G749" s="55">
        <v>4449462.284704105</v>
      </c>
      <c r="H749" s="56">
        <v>-0.22274780970977814</v>
      </c>
      <c r="I749" s="58">
        <v>-991107.97830410488</v>
      </c>
      <c r="J749" s="58">
        <v>2135.1029204326569</v>
      </c>
      <c r="K749" s="58">
        <v>2746.9886185015716</v>
      </c>
      <c r="L749" s="58">
        <v>2132.4499999999998</v>
      </c>
      <c r="M749" s="51" t="s">
        <v>6523</v>
      </c>
      <c r="N749" s="54" t="s">
        <v>6522</v>
      </c>
    </row>
    <row r="750" spans="1:14" ht="15.75" customHeight="1" x14ac:dyDescent="0.2">
      <c r="A750" s="50" t="s">
        <v>4866</v>
      </c>
      <c r="B750" s="50" t="s">
        <v>4867</v>
      </c>
      <c r="C750" s="50">
        <v>4988</v>
      </c>
      <c r="D750" s="50" t="s">
        <v>4868</v>
      </c>
      <c r="E750" s="55">
        <v>1059.3699999999999</v>
      </c>
      <c r="F750" s="55">
        <v>1903317.1105000002</v>
      </c>
      <c r="G750" s="55">
        <v>1214586.7632548374</v>
      </c>
      <c r="H750" s="56">
        <v>0.56704911339516828</v>
      </c>
      <c r="I750" s="58">
        <v>688730.34724516282</v>
      </c>
      <c r="J750" s="58">
        <v>1796.6500000000003</v>
      </c>
      <c r="K750" s="58">
        <v>1146.5179901779713</v>
      </c>
      <c r="L750" s="58">
        <v>1796.65</v>
      </c>
      <c r="M750" s="51" t="s">
        <v>6525</v>
      </c>
      <c r="N750" s="54" t="s">
        <v>6522</v>
      </c>
    </row>
    <row r="751" spans="1:14" ht="15.75" customHeight="1" x14ac:dyDescent="0.2">
      <c r="A751" s="50" t="s">
        <v>4751</v>
      </c>
      <c r="B751" s="50" t="s">
        <v>4752</v>
      </c>
      <c r="C751" s="50">
        <v>4930</v>
      </c>
      <c r="D751" s="50" t="s">
        <v>4753</v>
      </c>
      <c r="E751" s="55">
        <v>1421.3400000000001</v>
      </c>
      <c r="F751" s="55">
        <v>2050301.6016000002</v>
      </c>
      <c r="G751" s="55">
        <v>2172200.0190968164</v>
      </c>
      <c r="H751" s="56">
        <v>-5.6117492139375225E-2</v>
      </c>
      <c r="I751" s="58">
        <v>-121898.41749681626</v>
      </c>
      <c r="J751" s="58">
        <v>1442.5131225463294</v>
      </c>
      <c r="K751" s="58">
        <v>1528.2761472250245</v>
      </c>
      <c r="L751" s="58">
        <v>1442.24</v>
      </c>
      <c r="M751" s="51" t="s">
        <v>6523</v>
      </c>
      <c r="N751" s="54" t="s">
        <v>6522</v>
      </c>
    </row>
    <row r="752" spans="1:14" ht="15.75" customHeight="1" x14ac:dyDescent="0.2">
      <c r="A752" s="50" t="s">
        <v>4754</v>
      </c>
      <c r="B752" s="50" t="s">
        <v>4755</v>
      </c>
      <c r="C752" s="50">
        <v>4931</v>
      </c>
      <c r="D752" s="50" t="s">
        <v>4756</v>
      </c>
      <c r="E752" s="55">
        <v>289.33</v>
      </c>
      <c r="F752" s="55">
        <v>826480.03200000012</v>
      </c>
      <c r="G752" s="55">
        <v>770306.66768689547</v>
      </c>
      <c r="H752" s="56">
        <v>7.2923378012271556E-2</v>
      </c>
      <c r="I752" s="58">
        <v>56173.364313104656</v>
      </c>
      <c r="J752" s="58">
        <v>2856.5307157916573</v>
      </c>
      <c r="K752" s="58">
        <v>2662.380906531972</v>
      </c>
      <c r="L752" s="58">
        <v>2855.4</v>
      </c>
      <c r="M752" s="51" t="s">
        <v>6525</v>
      </c>
      <c r="N752" s="54" t="s">
        <v>6529</v>
      </c>
    </row>
    <row r="753" spans="1:14" ht="15.75" customHeight="1" x14ac:dyDescent="0.2">
      <c r="A753" s="50" t="s">
        <v>4760</v>
      </c>
      <c r="B753" s="50" t="s">
        <v>4761</v>
      </c>
      <c r="C753" s="50">
        <v>4934</v>
      </c>
      <c r="D753" s="50" t="s">
        <v>4762</v>
      </c>
      <c r="E753" s="55">
        <v>1468.26</v>
      </c>
      <c r="F753" s="55">
        <v>1572114.2393999998</v>
      </c>
      <c r="G753" s="55">
        <v>1982204.085301107</v>
      </c>
      <c r="H753" s="56">
        <v>-0.20688578383129119</v>
      </c>
      <c r="I753" s="58">
        <v>-410089.84590110718</v>
      </c>
      <c r="J753" s="58">
        <v>1070.7328670671407</v>
      </c>
      <c r="K753" s="58">
        <v>1350.0361552457377</v>
      </c>
      <c r="L753" s="58">
        <v>1068.0899999999999</v>
      </c>
      <c r="M753" s="51" t="s">
        <v>6523</v>
      </c>
      <c r="N753" s="54" t="s">
        <v>6522</v>
      </c>
    </row>
    <row r="754" spans="1:14" ht="15.75" customHeight="1" x14ac:dyDescent="0.2">
      <c r="A754" s="50" t="s">
        <v>4769</v>
      </c>
      <c r="B754" s="50" t="s">
        <v>4770</v>
      </c>
      <c r="C754" s="50">
        <v>4939</v>
      </c>
      <c r="D754" s="50" t="s">
        <v>4771</v>
      </c>
      <c r="E754" s="55">
        <v>17097.93</v>
      </c>
      <c r="F754" s="55">
        <v>19592921.944800001</v>
      </c>
      <c r="G754" s="55">
        <v>21478249.199578065</v>
      </c>
      <c r="H754" s="56">
        <v>-8.7778442146723146E-2</v>
      </c>
      <c r="I754" s="58">
        <v>-1885327.2547780648</v>
      </c>
      <c r="J754" s="58">
        <v>1145.9236261231622</v>
      </c>
      <c r="K754" s="58">
        <v>1256.1900299965005</v>
      </c>
      <c r="L754" s="58">
        <v>1144.76</v>
      </c>
      <c r="M754" s="51" t="s">
        <v>6524</v>
      </c>
      <c r="N754" s="54" t="s">
        <v>6522</v>
      </c>
    </row>
    <row r="755" spans="1:14" ht="15.75" customHeight="1" x14ac:dyDescent="0.2">
      <c r="A755" s="50" t="s">
        <v>4772</v>
      </c>
      <c r="B755" s="50" t="s">
        <v>4773</v>
      </c>
      <c r="C755" s="50">
        <v>4940</v>
      </c>
      <c r="D755" s="50" t="s">
        <v>4774</v>
      </c>
      <c r="E755" s="55">
        <v>1076.4000000000001</v>
      </c>
      <c r="F755" s="55">
        <v>2195386.5307999998</v>
      </c>
      <c r="G755" s="55">
        <v>2173873.6201860378</v>
      </c>
      <c r="H755" s="56">
        <v>9.896118345702698E-3</v>
      </c>
      <c r="I755" s="58">
        <v>21512.910613961983</v>
      </c>
      <c r="J755" s="58">
        <v>2039.5638524711999</v>
      </c>
      <c r="K755" s="58">
        <v>2019.5778708528778</v>
      </c>
      <c r="L755" s="58">
        <v>2038.79</v>
      </c>
      <c r="M755" s="51" t="s">
        <v>6524</v>
      </c>
      <c r="N755" s="54" t="s">
        <v>6522</v>
      </c>
    </row>
    <row r="756" spans="1:14" ht="15.75" customHeight="1" x14ac:dyDescent="0.2">
      <c r="A756" s="50" t="s">
        <v>4778</v>
      </c>
      <c r="B756" s="50" t="s">
        <v>4779</v>
      </c>
      <c r="C756" s="50">
        <v>4943</v>
      </c>
      <c r="D756" s="50" t="s">
        <v>4780</v>
      </c>
      <c r="E756" s="55">
        <v>2709.3999999999996</v>
      </c>
      <c r="F756" s="55">
        <v>3101612.7439999999</v>
      </c>
      <c r="G756" s="55">
        <v>2923384.8702829694</v>
      </c>
      <c r="H756" s="56">
        <v>6.096627082146E-2</v>
      </c>
      <c r="I756" s="58">
        <v>178227.87371703051</v>
      </c>
      <c r="J756" s="58">
        <v>1144.7600000000002</v>
      </c>
      <c r="K756" s="58">
        <v>1078.9786928039307</v>
      </c>
      <c r="L756" s="58">
        <v>1144.76</v>
      </c>
      <c r="M756" s="51" t="s">
        <v>6525</v>
      </c>
      <c r="N756" s="54" t="s">
        <v>6527</v>
      </c>
    </row>
    <row r="757" spans="1:14" ht="15.75" customHeight="1" x14ac:dyDescent="0.2">
      <c r="A757" s="50" t="s">
        <v>4781</v>
      </c>
      <c r="B757" s="50" t="s">
        <v>4782</v>
      </c>
      <c r="C757" s="50">
        <v>4944</v>
      </c>
      <c r="D757" s="50" t="s">
        <v>4783</v>
      </c>
      <c r="E757" s="55">
        <v>3133.3700000000003</v>
      </c>
      <c r="F757" s="55">
        <v>1438091.4951999998</v>
      </c>
      <c r="G757" s="55">
        <v>1916332.9372684862</v>
      </c>
      <c r="H757" s="56">
        <v>-0.24956072755821079</v>
      </c>
      <c r="I757" s="58">
        <v>-478241.44206848647</v>
      </c>
      <c r="J757" s="58">
        <v>458.95999999999987</v>
      </c>
      <c r="K757" s="58">
        <v>611.58846139092611</v>
      </c>
      <c r="L757" s="58">
        <v>458.96</v>
      </c>
      <c r="M757" s="51" t="s">
        <v>6521</v>
      </c>
      <c r="N757" s="54" t="s">
        <v>6527</v>
      </c>
    </row>
    <row r="758" spans="1:14" ht="15.75" customHeight="1" x14ac:dyDescent="0.2">
      <c r="A758" s="50" t="s">
        <v>4790</v>
      </c>
      <c r="B758" s="50" t="s">
        <v>4791</v>
      </c>
      <c r="C758" s="50">
        <v>4948</v>
      </c>
      <c r="D758" s="50" t="s">
        <v>4792</v>
      </c>
      <c r="E758" s="55">
        <v>10371.07</v>
      </c>
      <c r="F758" s="55">
        <v>4759906.2871999992</v>
      </c>
      <c r="G758" s="55">
        <v>4731830.4640598083</v>
      </c>
      <c r="H758" s="56">
        <v>5.9333958292542288E-3</v>
      </c>
      <c r="I758" s="58">
        <v>28075.823140190914</v>
      </c>
      <c r="J758" s="58">
        <v>458.95999999999992</v>
      </c>
      <c r="K758" s="58">
        <v>456.25287111742648</v>
      </c>
      <c r="L758" s="58">
        <v>458.96</v>
      </c>
      <c r="M758" s="51" t="s">
        <v>6525</v>
      </c>
      <c r="N758" s="54" t="s">
        <v>6527</v>
      </c>
    </row>
    <row r="759" spans="1:14" ht="15.75" customHeight="1" x14ac:dyDescent="0.2">
      <c r="A759" s="50" t="s">
        <v>4793</v>
      </c>
      <c r="B759" s="50" t="s">
        <v>4794</v>
      </c>
      <c r="C759" s="50">
        <v>4949</v>
      </c>
      <c r="D759" s="50" t="s">
        <v>4795</v>
      </c>
      <c r="E759" s="55">
        <v>538.36</v>
      </c>
      <c r="F759" s="55">
        <v>480860.84750000003</v>
      </c>
      <c r="G759" s="55">
        <v>530001.5506604067</v>
      </c>
      <c r="H759" s="56">
        <v>-9.2718036577770446E-2</v>
      </c>
      <c r="I759" s="58">
        <v>-49140.703160406672</v>
      </c>
      <c r="J759" s="58">
        <v>893.19571940708818</v>
      </c>
      <c r="K759" s="58">
        <v>984.47423779702558</v>
      </c>
      <c r="L759" s="58">
        <v>889.25</v>
      </c>
      <c r="M759" s="51" t="s">
        <v>6524</v>
      </c>
      <c r="N759" s="54" t="s">
        <v>6527</v>
      </c>
    </row>
    <row r="760" spans="1:14" ht="15.75" customHeight="1" x14ac:dyDescent="0.2">
      <c r="A760" s="50" t="s">
        <v>4802</v>
      </c>
      <c r="B760" s="50" t="s">
        <v>4803</v>
      </c>
      <c r="C760" s="50">
        <v>4953</v>
      </c>
      <c r="D760" s="50" t="s">
        <v>4804</v>
      </c>
      <c r="E760" s="55">
        <v>944.84</v>
      </c>
      <c r="F760" s="55">
        <v>610385.5368</v>
      </c>
      <c r="G760" s="55">
        <v>664200.77632958698</v>
      </c>
      <c r="H760" s="56">
        <v>-8.1022548373058556E-2</v>
      </c>
      <c r="I760" s="58">
        <v>-53815.239529586979</v>
      </c>
      <c r="J760" s="58">
        <v>646.02</v>
      </c>
      <c r="K760" s="58">
        <v>702.9769869285667</v>
      </c>
      <c r="L760" s="58">
        <v>646.02</v>
      </c>
      <c r="M760" s="51" t="s">
        <v>6523</v>
      </c>
      <c r="N760" s="54" t="s">
        <v>6522</v>
      </c>
    </row>
    <row r="761" spans="1:14" ht="15.75" customHeight="1" x14ac:dyDescent="0.2">
      <c r="A761" s="50" t="s">
        <v>4805</v>
      </c>
      <c r="B761" s="50" t="s">
        <v>4806</v>
      </c>
      <c r="C761" s="50">
        <v>4954</v>
      </c>
      <c r="D761" s="50" t="s">
        <v>4807</v>
      </c>
      <c r="E761" s="55">
        <v>1422.94</v>
      </c>
      <c r="F761" s="55">
        <v>874055.12439999997</v>
      </c>
      <c r="G761" s="55">
        <v>1056792.8881875568</v>
      </c>
      <c r="H761" s="56">
        <v>-0.17291729139184464</v>
      </c>
      <c r="I761" s="58">
        <v>-182737.76378755679</v>
      </c>
      <c r="J761" s="58">
        <v>614.26</v>
      </c>
      <c r="K761" s="58">
        <v>742.6826768434064</v>
      </c>
      <c r="L761" s="58">
        <v>614.26</v>
      </c>
      <c r="M761" s="51" t="s">
        <v>6523</v>
      </c>
      <c r="N761" s="54" t="s">
        <v>6522</v>
      </c>
    </row>
    <row r="762" spans="1:14" ht="15.75" customHeight="1" x14ac:dyDescent="0.2">
      <c r="A762" s="50" t="s">
        <v>4888</v>
      </c>
      <c r="B762" s="50" t="s">
        <v>4889</v>
      </c>
      <c r="C762" s="50">
        <v>5004</v>
      </c>
      <c r="D762" s="50" t="s">
        <v>4890</v>
      </c>
      <c r="E762" s="55">
        <v>2957.37</v>
      </c>
      <c r="F762" s="55">
        <v>1816594.0962</v>
      </c>
      <c r="G762" s="55">
        <v>1817459.8568325578</v>
      </c>
      <c r="H762" s="56">
        <v>-4.7635749934338278E-4</v>
      </c>
      <c r="I762" s="58">
        <v>-865.76063255779445</v>
      </c>
      <c r="J762" s="58">
        <v>614.26</v>
      </c>
      <c r="K762" s="58">
        <v>614.55274680968489</v>
      </c>
      <c r="L762" s="58">
        <v>614.26</v>
      </c>
      <c r="M762" s="51" t="s">
        <v>6524</v>
      </c>
      <c r="N762" s="54" t="s">
        <v>6522</v>
      </c>
    </row>
    <row r="763" spans="1:14" ht="15.75" customHeight="1" x14ac:dyDescent="0.2">
      <c r="A763" s="50" t="s">
        <v>4808</v>
      </c>
      <c r="B763" s="50" t="s">
        <v>4809</v>
      </c>
      <c r="C763" s="50">
        <v>4959</v>
      </c>
      <c r="D763" s="50" t="s">
        <v>4810</v>
      </c>
      <c r="E763" s="55">
        <v>364.42999999999995</v>
      </c>
      <c r="F763" s="55">
        <v>111275.05619999998</v>
      </c>
      <c r="G763" s="55">
        <v>175183.67637657767</v>
      </c>
      <c r="H763" s="56">
        <v>-0.36480921909184438</v>
      </c>
      <c r="I763" s="58">
        <v>-63908.620176577693</v>
      </c>
      <c r="J763" s="58">
        <v>305.33999999999997</v>
      </c>
      <c r="K763" s="58">
        <v>480.70596925768376</v>
      </c>
      <c r="L763" s="58">
        <v>305.33999999999997</v>
      </c>
      <c r="M763" s="51" t="s">
        <v>6525</v>
      </c>
      <c r="N763" s="54" t="s">
        <v>6527</v>
      </c>
    </row>
    <row r="764" spans="1:14" ht="15.75" customHeight="1" x14ac:dyDescent="0.2">
      <c r="A764" s="50" t="s">
        <v>4811</v>
      </c>
      <c r="B764" s="50" t="s">
        <v>4812</v>
      </c>
      <c r="C764" s="50">
        <v>4963</v>
      </c>
      <c r="D764" s="50" t="s">
        <v>4813</v>
      </c>
      <c r="E764" s="55">
        <v>3481.83</v>
      </c>
      <c r="F764" s="55">
        <v>1063141.9722</v>
      </c>
      <c r="G764" s="55">
        <v>1051902.7502070472</v>
      </c>
      <c r="H764" s="56">
        <v>1.0684658815409032E-2</v>
      </c>
      <c r="I764" s="58">
        <v>11239.221992952749</v>
      </c>
      <c r="J764" s="58">
        <v>305.33999999999997</v>
      </c>
      <c r="K764" s="58">
        <v>302.11203597161472</v>
      </c>
      <c r="L764" s="58">
        <v>305.33999999999997</v>
      </c>
      <c r="M764" s="51" t="s">
        <v>6521</v>
      </c>
      <c r="N764" s="54" t="s">
        <v>6527</v>
      </c>
    </row>
    <row r="765" spans="1:14" ht="15.75" customHeight="1" x14ac:dyDescent="0.2">
      <c r="A765" s="50" t="s">
        <v>4814</v>
      </c>
      <c r="B765" s="50" t="s">
        <v>4815</v>
      </c>
      <c r="C765" s="50">
        <v>4964</v>
      </c>
      <c r="D765" s="50" t="s">
        <v>4816</v>
      </c>
      <c r="E765" s="55">
        <v>1345.6100000000001</v>
      </c>
      <c r="F765" s="55">
        <v>441483.67750000005</v>
      </c>
      <c r="G765" s="55">
        <v>646245.10252370744</v>
      </c>
      <c r="H765" s="56">
        <v>-0.3168479331202293</v>
      </c>
      <c r="I765" s="58">
        <v>-204761.42502370739</v>
      </c>
      <c r="J765" s="58">
        <v>328.09185239408151</v>
      </c>
      <c r="K765" s="58">
        <v>480.2618162199355</v>
      </c>
      <c r="L765" s="58">
        <v>327.75</v>
      </c>
      <c r="M765" s="51" t="s">
        <v>6521</v>
      </c>
      <c r="N765" s="54" t="s">
        <v>6526</v>
      </c>
    </row>
    <row r="766" spans="1:14" ht="15.75" customHeight="1" x14ac:dyDescent="0.2">
      <c r="A766" s="50" t="s">
        <v>4817</v>
      </c>
      <c r="B766" s="50" t="s">
        <v>4818</v>
      </c>
      <c r="C766" s="50">
        <v>4968</v>
      </c>
      <c r="D766" s="50" t="s">
        <v>4819</v>
      </c>
      <c r="E766" s="55">
        <v>13475.98</v>
      </c>
      <c r="F766" s="55">
        <v>4416752.4449999994</v>
      </c>
      <c r="G766" s="55">
        <v>4953975.3572406564</v>
      </c>
      <c r="H766" s="56">
        <v>-0.10844279058745421</v>
      </c>
      <c r="I766" s="58">
        <v>-537222.91224065702</v>
      </c>
      <c r="J766" s="58">
        <v>327.74999999999994</v>
      </c>
      <c r="K766" s="58">
        <v>367.61522035804865</v>
      </c>
      <c r="L766" s="58">
        <v>327.75</v>
      </c>
      <c r="M766" s="51" t="s">
        <v>6524</v>
      </c>
      <c r="N766" s="54" t="s">
        <v>6527</v>
      </c>
    </row>
    <row r="767" spans="1:14" ht="15.75" customHeight="1" x14ac:dyDescent="0.2">
      <c r="A767" s="50" t="s">
        <v>4865</v>
      </c>
      <c r="B767" s="50" t="s">
        <v>4818</v>
      </c>
      <c r="C767" s="50">
        <v>4987</v>
      </c>
      <c r="D767" s="50" t="s">
        <v>4819</v>
      </c>
      <c r="E767" s="55">
        <v>1098.46</v>
      </c>
      <c r="F767" s="55">
        <v>931351.28020000004</v>
      </c>
      <c r="G767" s="55">
        <v>887612.8763554839</v>
      </c>
      <c r="H767" s="56">
        <v>4.9276441351442379E-2</v>
      </c>
      <c r="I767" s="58">
        <v>43738.403844516142</v>
      </c>
      <c r="J767" s="58">
        <v>847.87</v>
      </c>
      <c r="K767" s="58">
        <v>808.05206958422139</v>
      </c>
      <c r="L767" s="58">
        <v>847.87</v>
      </c>
      <c r="M767" s="51" t="s">
        <v>6525</v>
      </c>
      <c r="N767" s="54" t="s">
        <v>6522</v>
      </c>
    </row>
    <row r="768" spans="1:14" ht="15.75" customHeight="1" x14ac:dyDescent="0.2">
      <c r="A768" s="50" t="s">
        <v>4820</v>
      </c>
      <c r="B768" s="50" t="s">
        <v>4821</v>
      </c>
      <c r="C768" s="50">
        <v>4969</v>
      </c>
      <c r="D768" s="50" t="s">
        <v>4822</v>
      </c>
      <c r="E768" s="55">
        <v>671.86</v>
      </c>
      <c r="F768" s="55">
        <v>862040.1152</v>
      </c>
      <c r="G768" s="55">
        <v>922206.34819155466</v>
      </c>
      <c r="H768" s="56">
        <v>-6.5241616596481422E-2</v>
      </c>
      <c r="I768" s="58">
        <v>-60166.232991554658</v>
      </c>
      <c r="J768" s="58">
        <v>1283.0650957044622</v>
      </c>
      <c r="K768" s="58">
        <v>1372.6168371261194</v>
      </c>
      <c r="L768" s="58">
        <v>1278.32</v>
      </c>
      <c r="M768" s="51" t="s">
        <v>6525</v>
      </c>
      <c r="N768" s="54" t="s">
        <v>6522</v>
      </c>
    </row>
    <row r="769" spans="1:14" ht="15.75" customHeight="1" x14ac:dyDescent="0.2">
      <c r="A769" s="50" t="s">
        <v>4832</v>
      </c>
      <c r="B769" s="50" t="s">
        <v>4833</v>
      </c>
      <c r="C769" s="50">
        <v>4973</v>
      </c>
      <c r="D769" s="50" t="s">
        <v>4834</v>
      </c>
      <c r="E769" s="55">
        <v>635</v>
      </c>
      <c r="F769" s="55">
        <v>417957.00000000012</v>
      </c>
      <c r="G769" s="55">
        <v>389449.21556222375</v>
      </c>
      <c r="H769" s="56">
        <v>7.3200261545324885E-2</v>
      </c>
      <c r="I769" s="58">
        <v>28507.784437776369</v>
      </c>
      <c r="J769" s="58">
        <v>658.20000000000016</v>
      </c>
      <c r="K769" s="58">
        <v>613.30585127909251</v>
      </c>
      <c r="L769" s="58">
        <v>658.2</v>
      </c>
      <c r="M769" s="51" t="s">
        <v>6525</v>
      </c>
      <c r="N769" s="54" t="s">
        <v>6527</v>
      </c>
    </row>
    <row r="770" spans="1:14" ht="15.75" customHeight="1" x14ac:dyDescent="0.2">
      <c r="A770" s="50" t="s">
        <v>4835</v>
      </c>
      <c r="B770" s="50" t="s">
        <v>4836</v>
      </c>
      <c r="C770" s="50">
        <v>4974</v>
      </c>
      <c r="D770" s="50" t="s">
        <v>4837</v>
      </c>
      <c r="E770" s="55">
        <v>2150.7000000000003</v>
      </c>
      <c r="F770" s="55">
        <v>6643033.7940000007</v>
      </c>
      <c r="G770" s="55">
        <v>6218794.9666993339</v>
      </c>
      <c r="H770" s="56">
        <v>6.821881563428267E-2</v>
      </c>
      <c r="I770" s="58">
        <v>424238.82730066683</v>
      </c>
      <c r="J770" s="58">
        <v>3088.7775115078812</v>
      </c>
      <c r="K770" s="58">
        <v>2891.5213496532911</v>
      </c>
      <c r="L770" s="58">
        <v>3088.22</v>
      </c>
      <c r="M770" s="51" t="s">
        <v>6525</v>
      </c>
      <c r="N770" s="54" t="s">
        <v>6522</v>
      </c>
    </row>
    <row r="771" spans="1:14" ht="15.75" customHeight="1" x14ac:dyDescent="0.2">
      <c r="A771" s="50" t="s">
        <v>4838</v>
      </c>
      <c r="B771" s="50" t="s">
        <v>4839</v>
      </c>
      <c r="C771" s="50">
        <v>4975</v>
      </c>
      <c r="D771" s="50" t="s">
        <v>4840</v>
      </c>
      <c r="E771" s="55">
        <v>1387.67</v>
      </c>
      <c r="F771" s="55">
        <v>5752403.3166000005</v>
      </c>
      <c r="G771" s="55">
        <v>5394056.7047330784</v>
      </c>
      <c r="H771" s="56">
        <v>6.6433601180441171E-2</v>
      </c>
      <c r="I771" s="58">
        <v>358346.61186692212</v>
      </c>
      <c r="J771" s="58">
        <v>4145.3683632275688</v>
      </c>
      <c r="K771" s="58">
        <v>3887.132174604249</v>
      </c>
      <c r="L771" s="58">
        <v>4189.25</v>
      </c>
      <c r="M771" s="51" t="s">
        <v>6523</v>
      </c>
      <c r="N771" s="54" t="s">
        <v>6522</v>
      </c>
    </row>
    <row r="772" spans="1:14" ht="15.75" customHeight="1" x14ac:dyDescent="0.2">
      <c r="A772" s="50" t="s">
        <v>4841</v>
      </c>
      <c r="B772" s="50" t="s">
        <v>4842</v>
      </c>
      <c r="C772" s="50">
        <v>4976</v>
      </c>
      <c r="D772" s="50" t="s">
        <v>4843</v>
      </c>
      <c r="E772" s="55">
        <v>414.12</v>
      </c>
      <c r="F772" s="55">
        <v>2296269.7816000003</v>
      </c>
      <c r="G772" s="55">
        <v>2308753.2826496698</v>
      </c>
      <c r="H772" s="56">
        <v>-5.4070312074846472E-3</v>
      </c>
      <c r="I772" s="58">
        <v>-12483.501049669459</v>
      </c>
      <c r="J772" s="58">
        <v>5544.938137737855</v>
      </c>
      <c r="K772" s="58">
        <v>5575.0827843370753</v>
      </c>
      <c r="L772" s="58">
        <v>5586.1</v>
      </c>
      <c r="M772" s="51" t="s">
        <v>6525</v>
      </c>
      <c r="N772" s="54" t="s">
        <v>6522</v>
      </c>
    </row>
    <row r="773" spans="1:14" ht="15.75" customHeight="1" x14ac:dyDescent="0.2">
      <c r="A773" s="50" t="s">
        <v>4847</v>
      </c>
      <c r="B773" s="50" t="s">
        <v>4848</v>
      </c>
      <c r="C773" s="50">
        <v>4978</v>
      </c>
      <c r="D773" s="50" t="s">
        <v>4849</v>
      </c>
      <c r="E773" s="55">
        <v>3489.73</v>
      </c>
      <c r="F773" s="55">
        <v>7382221.6590000018</v>
      </c>
      <c r="G773" s="55">
        <v>7185956.0134702232</v>
      </c>
      <c r="H773" s="56">
        <v>2.7312391721000528E-2</v>
      </c>
      <c r="I773" s="58">
        <v>196265.64552977867</v>
      </c>
      <c r="J773" s="58">
        <v>2115.4134156510681</v>
      </c>
      <c r="K773" s="58">
        <v>2059.1724899835299</v>
      </c>
      <c r="L773" s="58">
        <v>2115.3000000000002</v>
      </c>
      <c r="M773" s="51" t="s">
        <v>6521</v>
      </c>
      <c r="N773" s="54" t="s">
        <v>6527</v>
      </c>
    </row>
    <row r="774" spans="1:14" ht="15.75" customHeight="1" x14ac:dyDescent="0.2">
      <c r="A774" s="50" t="s">
        <v>4850</v>
      </c>
      <c r="B774" s="50" t="s">
        <v>4851</v>
      </c>
      <c r="C774" s="50">
        <v>4979</v>
      </c>
      <c r="D774" s="50" t="s">
        <v>4852</v>
      </c>
      <c r="E774" s="55">
        <v>709.79</v>
      </c>
      <c r="F774" s="55">
        <v>2035437.5397000001</v>
      </c>
      <c r="G774" s="55">
        <v>1857597.3173025246</v>
      </c>
      <c r="H774" s="56">
        <v>9.5736692091977549E-2</v>
      </c>
      <c r="I774" s="58">
        <v>177840.2223974755</v>
      </c>
      <c r="J774" s="58">
        <v>2867.6616178024487</v>
      </c>
      <c r="K774" s="58">
        <v>2617.1083240148841</v>
      </c>
      <c r="L774" s="58">
        <v>2864.83</v>
      </c>
      <c r="M774" s="51" t="s">
        <v>6525</v>
      </c>
      <c r="N774" s="54" t="s">
        <v>6528</v>
      </c>
    </row>
    <row r="775" spans="1:14" ht="15.75" customHeight="1" x14ac:dyDescent="0.2">
      <c r="A775" s="50" t="s">
        <v>4856</v>
      </c>
      <c r="B775" s="50" t="s">
        <v>4857</v>
      </c>
      <c r="C775" s="50">
        <v>4982</v>
      </c>
      <c r="D775" s="50" t="s">
        <v>4858</v>
      </c>
      <c r="E775" s="55">
        <v>27423.329999999998</v>
      </c>
      <c r="F775" s="55">
        <v>9340386.1979999989</v>
      </c>
      <c r="G775" s="55">
        <v>10014913.132434255</v>
      </c>
      <c r="H775" s="56">
        <v>-6.7352250140816028E-2</v>
      </c>
      <c r="I775" s="58">
        <v>-674526.93443425559</v>
      </c>
      <c r="J775" s="58">
        <v>340.59999999999997</v>
      </c>
      <c r="K775" s="58">
        <v>365.19682811803875</v>
      </c>
      <c r="L775" s="58">
        <v>340.6</v>
      </c>
      <c r="M775" s="51" t="s">
        <v>6525</v>
      </c>
      <c r="N775" s="54" t="s">
        <v>6526</v>
      </c>
    </row>
    <row r="776" spans="1:14" ht="15.75" customHeight="1" x14ac:dyDescent="0.2">
      <c r="A776" s="50" t="s">
        <v>4859</v>
      </c>
      <c r="B776" s="50" t="s">
        <v>4860</v>
      </c>
      <c r="C776" s="50">
        <v>4983</v>
      </c>
      <c r="D776" s="50" t="s">
        <v>4861</v>
      </c>
      <c r="E776" s="55">
        <v>7415.14</v>
      </c>
      <c r="F776" s="55">
        <v>8773912.6735000014</v>
      </c>
      <c r="G776" s="55">
        <v>8755931.8088030703</v>
      </c>
      <c r="H776" s="56">
        <v>2.0535638113186039E-3</v>
      </c>
      <c r="I776" s="58">
        <v>17980.864696931094</v>
      </c>
      <c r="J776" s="58">
        <v>1183.243023530237</v>
      </c>
      <c r="K776" s="58">
        <v>1180.8181381340164</v>
      </c>
      <c r="L776" s="58">
        <v>1181.83</v>
      </c>
      <c r="M776" s="51" t="s">
        <v>6521</v>
      </c>
      <c r="N776" s="54" t="s">
        <v>6522</v>
      </c>
    </row>
    <row r="777" spans="1:14" ht="15.75" customHeight="1" x14ac:dyDescent="0.2">
      <c r="A777" s="50" t="s">
        <v>4862</v>
      </c>
      <c r="B777" s="50" t="s">
        <v>4863</v>
      </c>
      <c r="C777" s="50">
        <v>4984</v>
      </c>
      <c r="D777" s="50" t="s">
        <v>4864</v>
      </c>
      <c r="E777" s="55">
        <v>559.27</v>
      </c>
      <c r="F777" s="55">
        <v>1000339.914</v>
      </c>
      <c r="G777" s="55">
        <v>989394.01338390459</v>
      </c>
      <c r="H777" s="56">
        <v>1.1063237161359485E-2</v>
      </c>
      <c r="I777" s="58">
        <v>10945.900616095401</v>
      </c>
      <c r="J777" s="58">
        <v>1788.6529118314947</v>
      </c>
      <c r="K777" s="58">
        <v>1769.0811475385854</v>
      </c>
      <c r="L777" s="58">
        <v>1773.82</v>
      </c>
      <c r="M777" s="51" t="s">
        <v>6524</v>
      </c>
      <c r="N777" s="54" t="s">
        <v>6528</v>
      </c>
    </row>
    <row r="778" spans="1:14" ht="15.75" customHeight="1" x14ac:dyDescent="0.2">
      <c r="A778" s="50" t="s">
        <v>4730</v>
      </c>
      <c r="B778" s="50" t="s">
        <v>4731</v>
      </c>
      <c r="C778" s="50">
        <v>4800</v>
      </c>
      <c r="D778" s="50" t="s">
        <v>4732</v>
      </c>
      <c r="E778" s="55">
        <v>7699.79</v>
      </c>
      <c r="F778" s="55">
        <v>9099842.8156999983</v>
      </c>
      <c r="G778" s="55">
        <v>8956988.5353096854</v>
      </c>
      <c r="H778" s="56">
        <v>1.5948918526261568E-2</v>
      </c>
      <c r="I778" s="58">
        <v>142854.2803903129</v>
      </c>
      <c r="J778" s="58">
        <v>1181.8299999999997</v>
      </c>
      <c r="K778" s="58">
        <v>1163.2769900620258</v>
      </c>
      <c r="L778" s="58">
        <v>1181.83</v>
      </c>
      <c r="M778" s="51" t="s">
        <v>6524</v>
      </c>
      <c r="N778" s="54" t="s">
        <v>6522</v>
      </c>
    </row>
    <row r="779" spans="1:14" ht="15.75" customHeight="1" x14ac:dyDescent="0.2">
      <c r="A779" s="50" t="s">
        <v>4870</v>
      </c>
      <c r="B779" s="50" t="s">
        <v>4871</v>
      </c>
      <c r="C779" s="50">
        <v>4990</v>
      </c>
      <c r="D779" s="50" t="s">
        <v>4872</v>
      </c>
      <c r="E779" s="55">
        <v>2559.2000000000003</v>
      </c>
      <c r="F779" s="55">
        <v>3558901.3606999996</v>
      </c>
      <c r="G779" s="55">
        <v>4520027.4566868972</v>
      </c>
      <c r="H779" s="56">
        <v>-0.21263722514893446</v>
      </c>
      <c r="I779" s="58">
        <v>-961126.09598689759</v>
      </c>
      <c r="J779" s="58">
        <v>1390.630416028446</v>
      </c>
      <c r="K779" s="58">
        <v>1766.1876589117289</v>
      </c>
      <c r="L779" s="58">
        <v>1388.79</v>
      </c>
      <c r="M779" s="51" t="s">
        <v>6524</v>
      </c>
      <c r="N779" s="54" t="s">
        <v>6522</v>
      </c>
    </row>
    <row r="780" spans="1:14" ht="15.75" customHeight="1" x14ac:dyDescent="0.2">
      <c r="A780" s="50" t="s">
        <v>4876</v>
      </c>
      <c r="B780" s="50" t="s">
        <v>4877</v>
      </c>
      <c r="C780" s="50">
        <v>4994</v>
      </c>
      <c r="D780" s="50" t="s">
        <v>4878</v>
      </c>
      <c r="E780" s="55">
        <v>1652.72</v>
      </c>
      <c r="F780" s="55">
        <v>1675874.7198000001</v>
      </c>
      <c r="G780" s="55">
        <v>1742234.8954143655</v>
      </c>
      <c r="H780" s="56">
        <v>-3.8089109447312808E-2</v>
      </c>
      <c r="I780" s="58">
        <v>-66360.175614365377</v>
      </c>
      <c r="J780" s="58">
        <v>1014.0100681301128</v>
      </c>
      <c r="K780" s="58">
        <v>1054.1621662558482</v>
      </c>
      <c r="L780" s="58">
        <v>1013.62</v>
      </c>
      <c r="M780" s="51" t="s">
        <v>6525</v>
      </c>
      <c r="N780" s="54" t="s">
        <v>6528</v>
      </c>
    </row>
    <row r="781" spans="1:14" ht="15.75" customHeight="1" x14ac:dyDescent="0.2">
      <c r="A781" s="50" t="s">
        <v>4879</v>
      </c>
      <c r="B781" s="50" t="s">
        <v>4880</v>
      </c>
      <c r="C781" s="50">
        <v>4998</v>
      </c>
      <c r="D781" s="50" t="s">
        <v>4881</v>
      </c>
      <c r="E781" s="55">
        <v>799.74</v>
      </c>
      <c r="F781" s="55">
        <v>810632.45880000002</v>
      </c>
      <c r="G781" s="55">
        <v>712567.26842882205</v>
      </c>
      <c r="H781" s="56">
        <v>0.13762236172790709</v>
      </c>
      <c r="I781" s="58">
        <v>98065.190371177974</v>
      </c>
      <c r="J781" s="58">
        <v>1013.62</v>
      </c>
      <c r="K781" s="58">
        <v>890.99866010056019</v>
      </c>
      <c r="L781" s="58">
        <v>1013.62</v>
      </c>
      <c r="M781" s="51" t="s">
        <v>6525</v>
      </c>
      <c r="N781" s="54" t="s">
        <v>6527</v>
      </c>
    </row>
    <row r="782" spans="1:14" ht="15.75" customHeight="1" x14ac:dyDescent="0.2">
      <c r="A782" s="50" t="s">
        <v>4885</v>
      </c>
      <c r="B782" s="50" t="s">
        <v>4886</v>
      </c>
      <c r="C782" s="50">
        <v>5003</v>
      </c>
      <c r="D782" s="50" t="s">
        <v>4887</v>
      </c>
      <c r="E782" s="55">
        <v>3839.7099999999996</v>
      </c>
      <c r="F782" s="55">
        <v>1481552.1035</v>
      </c>
      <c r="G782" s="55">
        <v>1460634.5944622916</v>
      </c>
      <c r="H782" s="56">
        <v>1.4320836379621005E-2</v>
      </c>
      <c r="I782" s="58">
        <v>20917.509037708398</v>
      </c>
      <c r="J782" s="58">
        <v>385.85</v>
      </c>
      <c r="K782" s="58">
        <v>380.40232060814276</v>
      </c>
      <c r="L782" s="58">
        <v>385.85</v>
      </c>
      <c r="M782" s="51" t="s">
        <v>6525</v>
      </c>
      <c r="N782" s="54" t="s">
        <v>6527</v>
      </c>
    </row>
    <row r="783" spans="1:14" ht="15.75" customHeight="1" x14ac:dyDescent="0.2">
      <c r="A783" s="50" t="s">
        <v>4891</v>
      </c>
      <c r="B783" s="50" t="s">
        <v>4892</v>
      </c>
      <c r="C783" s="50">
        <v>5205</v>
      </c>
      <c r="D783" s="50" t="s">
        <v>4893</v>
      </c>
      <c r="E783" s="55">
        <v>36755.369999999995</v>
      </c>
      <c r="F783" s="55">
        <v>20597709.348000001</v>
      </c>
      <c r="G783" s="55">
        <v>24176648.830289397</v>
      </c>
      <c r="H783" s="56">
        <v>-0.1480329018058768</v>
      </c>
      <c r="I783" s="58">
        <v>-3578939.4822893962</v>
      </c>
      <c r="J783" s="58">
        <v>560.40000000000009</v>
      </c>
      <c r="K783" s="58">
        <v>657.77188014402793</v>
      </c>
      <c r="L783" s="58">
        <v>560.4</v>
      </c>
      <c r="M783" s="51" t="s">
        <v>6521</v>
      </c>
      <c r="N783" s="54" t="s">
        <v>6522</v>
      </c>
    </row>
    <row r="784" spans="1:14" ht="15.75" customHeight="1" x14ac:dyDescent="0.2">
      <c r="A784" s="50" t="s">
        <v>4894</v>
      </c>
      <c r="B784" s="50" t="s">
        <v>4895</v>
      </c>
      <c r="C784" s="50">
        <v>5206</v>
      </c>
      <c r="D784" s="50" t="s">
        <v>4896</v>
      </c>
      <c r="E784" s="55">
        <v>1825.74</v>
      </c>
      <c r="F784" s="55">
        <v>779280.60420000006</v>
      </c>
      <c r="G784" s="55">
        <v>902519.01742240682</v>
      </c>
      <c r="H784" s="56">
        <v>-0.13654938105833547</v>
      </c>
      <c r="I784" s="58">
        <v>-123238.41322240676</v>
      </c>
      <c r="J784" s="58">
        <v>426.83000000000004</v>
      </c>
      <c r="K784" s="58">
        <v>494.3305275791771</v>
      </c>
      <c r="L784" s="58">
        <v>426.83</v>
      </c>
      <c r="M784" s="51" t="s">
        <v>6525</v>
      </c>
      <c r="N784" s="54" t="s">
        <v>6522</v>
      </c>
    </row>
    <row r="785" spans="1:14" ht="15.75" customHeight="1" x14ac:dyDescent="0.2">
      <c r="A785" s="50" t="s">
        <v>4897</v>
      </c>
      <c r="B785" s="50" t="s">
        <v>4898</v>
      </c>
      <c r="C785" s="50">
        <v>5207</v>
      </c>
      <c r="D785" s="50" t="s">
        <v>4899</v>
      </c>
      <c r="E785" s="55">
        <v>7236.47</v>
      </c>
      <c r="F785" s="55">
        <v>3205900.9393999996</v>
      </c>
      <c r="G785" s="55">
        <v>3665022.9168807059</v>
      </c>
      <c r="H785" s="56">
        <v>-0.12527124328910444</v>
      </c>
      <c r="I785" s="58">
        <v>-459121.97748070629</v>
      </c>
      <c r="J785" s="58">
        <v>443.01999999999992</v>
      </c>
      <c r="K785" s="58">
        <v>506.46557187146573</v>
      </c>
      <c r="L785" s="58">
        <v>443.02</v>
      </c>
      <c r="M785" s="51" t="s">
        <v>6524</v>
      </c>
      <c r="N785" s="54" t="s">
        <v>6528</v>
      </c>
    </row>
    <row r="786" spans="1:14" ht="15.75" customHeight="1" x14ac:dyDescent="0.2">
      <c r="A786" s="50" t="s">
        <v>4900</v>
      </c>
      <c r="B786" s="50" t="s">
        <v>4901</v>
      </c>
      <c r="C786" s="50">
        <v>5208</v>
      </c>
      <c r="D786" s="50" t="s">
        <v>4902</v>
      </c>
      <c r="E786" s="55">
        <v>745.69</v>
      </c>
      <c r="F786" s="55">
        <v>255615.07510000002</v>
      </c>
      <c r="G786" s="55">
        <v>309850.38386409404</v>
      </c>
      <c r="H786" s="56">
        <v>-0.1750370875379732</v>
      </c>
      <c r="I786" s="58">
        <v>-54235.308764094021</v>
      </c>
      <c r="J786" s="58">
        <v>342.79</v>
      </c>
      <c r="K786" s="58">
        <v>415.52170991175154</v>
      </c>
      <c r="L786" s="58">
        <v>342.79</v>
      </c>
      <c r="M786" s="51" t="s">
        <v>6525</v>
      </c>
      <c r="N786" s="54" t="s">
        <v>6526</v>
      </c>
    </row>
    <row r="787" spans="1:14" ht="15.75" customHeight="1" x14ac:dyDescent="0.2">
      <c r="A787" s="50" t="s">
        <v>4903</v>
      </c>
      <c r="B787" s="50" t="s">
        <v>4904</v>
      </c>
      <c r="C787" s="50">
        <v>5209</v>
      </c>
      <c r="D787" s="50" t="s">
        <v>4905</v>
      </c>
      <c r="E787" s="55">
        <v>3415.4900000000002</v>
      </c>
      <c r="F787" s="55">
        <v>958249.87439999997</v>
      </c>
      <c r="G787" s="55">
        <v>817062.56641946628</v>
      </c>
      <c r="H787" s="56">
        <v>0.17279864943421042</v>
      </c>
      <c r="I787" s="58">
        <v>141187.30798053369</v>
      </c>
      <c r="J787" s="58">
        <v>280.55999999999995</v>
      </c>
      <c r="K787" s="58">
        <v>239.22264928881836</v>
      </c>
      <c r="L787" s="58">
        <v>280.56</v>
      </c>
      <c r="M787" s="51" t="s">
        <v>6524</v>
      </c>
      <c r="N787" s="54" t="s">
        <v>6526</v>
      </c>
    </row>
    <row r="788" spans="1:14" ht="15.75" customHeight="1" x14ac:dyDescent="0.2">
      <c r="A788" s="50" t="s">
        <v>4906</v>
      </c>
      <c r="B788" s="50" t="s">
        <v>4907</v>
      </c>
      <c r="C788" s="50">
        <v>5210</v>
      </c>
      <c r="D788" s="50" t="s">
        <v>4908</v>
      </c>
      <c r="E788" s="55">
        <v>188.6</v>
      </c>
      <c r="F788" s="55">
        <v>165122.28830000004</v>
      </c>
      <c r="G788" s="55">
        <v>201881.99581755878</v>
      </c>
      <c r="H788" s="56">
        <v>-0.18208512041251346</v>
      </c>
      <c r="I788" s="58">
        <v>-36759.707517558738</v>
      </c>
      <c r="J788" s="58">
        <v>875.51584464475104</v>
      </c>
      <c r="K788" s="58">
        <v>1070.4241559785726</v>
      </c>
      <c r="L788" s="58">
        <v>852.21</v>
      </c>
      <c r="M788" s="51" t="s">
        <v>6525</v>
      </c>
      <c r="N788" s="54" t="s">
        <v>6527</v>
      </c>
    </row>
    <row r="789" spans="1:14" ht="15.75" customHeight="1" x14ac:dyDescent="0.2">
      <c r="A789" s="50" t="s">
        <v>4921</v>
      </c>
      <c r="B789" s="50" t="s">
        <v>4922</v>
      </c>
      <c r="C789" s="50">
        <v>5215</v>
      </c>
      <c r="D789" s="50" t="s">
        <v>4923</v>
      </c>
      <c r="E789" s="55">
        <v>1570.78</v>
      </c>
      <c r="F789" s="55">
        <v>1143329.4696</v>
      </c>
      <c r="G789" s="55">
        <v>1366570.4524666076</v>
      </c>
      <c r="H789" s="56">
        <v>-0.16335856118041048</v>
      </c>
      <c r="I789" s="58">
        <v>-223240.98286660761</v>
      </c>
      <c r="J789" s="58">
        <v>727.8737121684768</v>
      </c>
      <c r="K789" s="58">
        <v>869.99481306523353</v>
      </c>
      <c r="L789" s="58">
        <v>720.8</v>
      </c>
      <c r="M789" s="51" t="s">
        <v>6524</v>
      </c>
      <c r="N789" s="54" t="s">
        <v>6522</v>
      </c>
    </row>
    <row r="790" spans="1:14" ht="15.75" customHeight="1" x14ac:dyDescent="0.2">
      <c r="A790" s="50" t="s">
        <v>4924</v>
      </c>
      <c r="B790" s="50" t="s">
        <v>4925</v>
      </c>
      <c r="C790" s="50">
        <v>5216</v>
      </c>
      <c r="D790" s="50" t="s">
        <v>4926</v>
      </c>
      <c r="E790" s="55">
        <v>328.34</v>
      </c>
      <c r="F790" s="55">
        <v>440569.7916</v>
      </c>
      <c r="G790" s="55">
        <v>531603.13888287637</v>
      </c>
      <c r="H790" s="56">
        <v>-0.17124305825991937</v>
      </c>
      <c r="I790" s="58">
        <v>-91033.347282876377</v>
      </c>
      <c r="J790" s="58">
        <v>1341.8096838642871</v>
      </c>
      <c r="K790" s="58">
        <v>1619.0629800903832</v>
      </c>
      <c r="L790" s="58">
        <v>1296.97</v>
      </c>
      <c r="M790" s="51" t="s">
        <v>6525</v>
      </c>
      <c r="N790" s="54" t="s">
        <v>6526</v>
      </c>
    </row>
    <row r="791" spans="1:14" ht="15.75" customHeight="1" x14ac:dyDescent="0.2">
      <c r="A791" s="50" t="s">
        <v>4930</v>
      </c>
      <c r="B791" s="50" t="s">
        <v>4931</v>
      </c>
      <c r="C791" s="50">
        <v>5219</v>
      </c>
      <c r="D791" s="50" t="s">
        <v>4932</v>
      </c>
      <c r="E791" s="55">
        <v>2892.9500000000003</v>
      </c>
      <c r="F791" s="55">
        <v>753121.67349999992</v>
      </c>
      <c r="G791" s="55">
        <v>845315.16045298195</v>
      </c>
      <c r="H791" s="56">
        <v>-0.109064040568701</v>
      </c>
      <c r="I791" s="58">
        <v>-92193.486952982028</v>
      </c>
      <c r="J791" s="58">
        <v>260.32999999999993</v>
      </c>
      <c r="K791" s="58">
        <v>292.19833058054297</v>
      </c>
      <c r="L791" s="58">
        <v>260.33</v>
      </c>
      <c r="M791" s="51" t="s">
        <v>6521</v>
      </c>
      <c r="N791" s="54" t="s">
        <v>6522</v>
      </c>
    </row>
    <row r="792" spans="1:14" ht="15.75" customHeight="1" x14ac:dyDescent="0.2">
      <c r="A792" s="50" t="s">
        <v>4933</v>
      </c>
      <c r="B792" s="50" t="s">
        <v>4934</v>
      </c>
      <c r="C792" s="50">
        <v>5220</v>
      </c>
      <c r="D792" s="50" t="s">
        <v>4935</v>
      </c>
      <c r="E792" s="55">
        <v>539.01</v>
      </c>
      <c r="F792" s="55">
        <v>350700.68709999998</v>
      </c>
      <c r="G792" s="55">
        <v>430039.0664352969</v>
      </c>
      <c r="H792" s="56">
        <v>-0.18449109750179882</v>
      </c>
      <c r="I792" s="58">
        <v>-79338.379335296922</v>
      </c>
      <c r="J792" s="58">
        <v>650.6385542012207</v>
      </c>
      <c r="K792" s="58">
        <v>797.83133232277123</v>
      </c>
      <c r="L792" s="58">
        <v>750.46</v>
      </c>
      <c r="M792" s="51" t="s">
        <v>6524</v>
      </c>
      <c r="N792" s="54" t="s">
        <v>6522</v>
      </c>
    </row>
    <row r="793" spans="1:14" ht="15.75" customHeight="1" x14ac:dyDescent="0.2">
      <c r="A793" s="50" t="s">
        <v>4948</v>
      </c>
      <c r="B793" s="50" t="s">
        <v>4949</v>
      </c>
      <c r="C793" s="50">
        <v>5228</v>
      </c>
      <c r="D793" s="50" t="s">
        <v>4950</v>
      </c>
      <c r="E793" s="55">
        <v>1024.46</v>
      </c>
      <c r="F793" s="55">
        <v>1001484.3524000001</v>
      </c>
      <c r="G793" s="55">
        <v>1161271.3618978837</v>
      </c>
      <c r="H793" s="56">
        <v>-0.13759661586482352</v>
      </c>
      <c r="I793" s="58">
        <v>-159787.00949788361</v>
      </c>
      <c r="J793" s="58">
        <v>977.57291880600519</v>
      </c>
      <c r="K793" s="58">
        <v>1133.5448547506819</v>
      </c>
      <c r="L793" s="58">
        <v>972.2</v>
      </c>
      <c r="M793" s="51" t="s">
        <v>6524</v>
      </c>
      <c r="N793" s="54" t="s">
        <v>6526</v>
      </c>
    </row>
    <row r="794" spans="1:14" ht="15.75" customHeight="1" x14ac:dyDescent="0.2">
      <c r="A794" s="50" t="s">
        <v>4954</v>
      </c>
      <c r="B794" s="50" t="s">
        <v>4955</v>
      </c>
      <c r="C794" s="50">
        <v>5232</v>
      </c>
      <c r="D794" s="50" t="s">
        <v>4956</v>
      </c>
      <c r="E794" s="55">
        <v>20.14</v>
      </c>
      <c r="F794" s="55">
        <v>3897.8955999999998</v>
      </c>
      <c r="G794" s="55">
        <v>4049.5648948263593</v>
      </c>
      <c r="H794" s="56">
        <v>-3.7453232326299823E-2</v>
      </c>
      <c r="I794" s="58">
        <v>-151.66929482635942</v>
      </c>
      <c r="J794" s="58">
        <v>193.54</v>
      </c>
      <c r="K794" s="58">
        <v>201.07074949485397</v>
      </c>
      <c r="L794" s="58">
        <v>193.54</v>
      </c>
      <c r="M794" s="51" t="s">
        <v>6525</v>
      </c>
      <c r="N794" s="54" t="s">
        <v>6531</v>
      </c>
    </row>
    <row r="795" spans="1:14" ht="15.75" customHeight="1" x14ac:dyDescent="0.2">
      <c r="A795" s="50" t="s">
        <v>4966</v>
      </c>
      <c r="B795" s="50" t="s">
        <v>4967</v>
      </c>
      <c r="C795" s="50">
        <v>5310</v>
      </c>
      <c r="D795" s="50" t="s">
        <v>4968</v>
      </c>
      <c r="E795" s="55">
        <v>335.65</v>
      </c>
      <c r="F795" s="55">
        <v>141439.55350000001</v>
      </c>
      <c r="G795" s="55">
        <v>129852.71646431313</v>
      </c>
      <c r="H795" s="56">
        <v>8.9230609502660929E-2</v>
      </c>
      <c r="I795" s="58">
        <v>11586.837035686884</v>
      </c>
      <c r="J795" s="58">
        <v>421.39000000000004</v>
      </c>
      <c r="K795" s="58">
        <v>386.86940701419076</v>
      </c>
      <c r="L795" s="58">
        <v>421.39</v>
      </c>
      <c r="M795" s="51" t="s">
        <v>6525</v>
      </c>
      <c r="N795" s="54" t="s">
        <v>6528</v>
      </c>
    </row>
    <row r="796" spans="1:14" ht="15.75" customHeight="1" x14ac:dyDescent="0.2">
      <c r="A796" s="50" t="s">
        <v>4972</v>
      </c>
      <c r="B796" s="50" t="s">
        <v>4973</v>
      </c>
      <c r="C796" s="50">
        <v>5312</v>
      </c>
      <c r="D796" s="50" t="s">
        <v>4974</v>
      </c>
      <c r="E796" s="55">
        <v>14239.56</v>
      </c>
      <c r="F796" s="55">
        <v>3492679.2767999996</v>
      </c>
      <c r="G796" s="55">
        <v>3508334.9817687403</v>
      </c>
      <c r="H796" s="56">
        <v>-4.4624316235754025E-3</v>
      </c>
      <c r="I796" s="58">
        <v>-15655.704968740698</v>
      </c>
      <c r="J796" s="58">
        <v>245.27999999999997</v>
      </c>
      <c r="K796" s="58">
        <v>246.3794514555745</v>
      </c>
      <c r="L796" s="58">
        <v>245.28</v>
      </c>
      <c r="M796" s="51" t="s">
        <v>6524</v>
      </c>
      <c r="N796" s="54" t="s">
        <v>6527</v>
      </c>
    </row>
    <row r="797" spans="1:14" ht="15.75" customHeight="1" x14ac:dyDescent="0.2">
      <c r="A797" s="50" t="s">
        <v>4975</v>
      </c>
      <c r="B797" s="50" t="s">
        <v>4976</v>
      </c>
      <c r="C797" s="50">
        <v>5313</v>
      </c>
      <c r="D797" s="50" t="s">
        <v>4977</v>
      </c>
      <c r="E797" s="55">
        <v>3258.7900000000004</v>
      </c>
      <c r="F797" s="55">
        <v>892920.44819999998</v>
      </c>
      <c r="G797" s="55">
        <v>1663400.2102215993</v>
      </c>
      <c r="H797" s="56">
        <v>-0.46319566228680198</v>
      </c>
      <c r="I797" s="58">
        <v>-770479.76202159934</v>
      </c>
      <c r="J797" s="58">
        <v>274.00367872738036</v>
      </c>
      <c r="K797" s="58">
        <v>510.43491916373841</v>
      </c>
      <c r="L797" s="58">
        <v>245.28</v>
      </c>
      <c r="M797" s="51" t="s">
        <v>6524</v>
      </c>
      <c r="N797" s="54" t="s">
        <v>6522</v>
      </c>
    </row>
    <row r="798" spans="1:14" ht="15.75" customHeight="1" x14ac:dyDescent="0.2">
      <c r="A798" s="50" t="s">
        <v>4984</v>
      </c>
      <c r="B798" s="50" t="s">
        <v>4985</v>
      </c>
      <c r="C798" s="50">
        <v>5322</v>
      </c>
      <c r="D798" s="50" t="s">
        <v>4986</v>
      </c>
      <c r="E798" s="55">
        <v>781.71</v>
      </c>
      <c r="F798" s="55">
        <v>1896709.3722000001</v>
      </c>
      <c r="G798" s="55">
        <v>2114851.2938875165</v>
      </c>
      <c r="H798" s="56">
        <v>-0.10314764083791828</v>
      </c>
      <c r="I798" s="58">
        <v>-218141.92168751638</v>
      </c>
      <c r="J798" s="58">
        <v>2426.3593560271711</v>
      </c>
      <c r="K798" s="58">
        <v>2705.4167068190459</v>
      </c>
      <c r="L798" s="58">
        <v>2425.4</v>
      </c>
      <c r="M798" s="51" t="s">
        <v>6525</v>
      </c>
      <c r="N798" s="54" t="s">
        <v>6527</v>
      </c>
    </row>
    <row r="799" spans="1:14" ht="15.75" customHeight="1" x14ac:dyDescent="0.2">
      <c r="A799" s="50" t="s">
        <v>4987</v>
      </c>
      <c r="B799" s="50" t="s">
        <v>4988</v>
      </c>
      <c r="C799" s="50">
        <v>5323</v>
      </c>
      <c r="D799" s="50" t="s">
        <v>4989</v>
      </c>
      <c r="E799" s="55">
        <v>260.99</v>
      </c>
      <c r="F799" s="55">
        <v>820670.53869999992</v>
      </c>
      <c r="G799" s="55">
        <v>772919.74404411647</v>
      </c>
      <c r="H799" s="56">
        <v>6.1779757890565667E-2</v>
      </c>
      <c r="I799" s="58">
        <v>47750.794655883452</v>
      </c>
      <c r="J799" s="58">
        <v>3144.4520429901527</v>
      </c>
      <c r="K799" s="58">
        <v>2961.4917967895954</v>
      </c>
      <c r="L799" s="58">
        <v>3162.47</v>
      </c>
      <c r="M799" s="51" t="s">
        <v>6525</v>
      </c>
      <c r="N799" s="54" t="s">
        <v>6527</v>
      </c>
    </row>
    <row r="800" spans="1:14" ht="15.75" customHeight="1" x14ac:dyDescent="0.2">
      <c r="A800" s="50" t="s">
        <v>4990</v>
      </c>
      <c r="B800" s="50" t="s">
        <v>4991</v>
      </c>
      <c r="C800" s="50">
        <v>5324</v>
      </c>
      <c r="D800" s="50" t="s">
        <v>4992</v>
      </c>
      <c r="E800" s="55">
        <v>293.88</v>
      </c>
      <c r="F800" s="55">
        <v>1286742.5392</v>
      </c>
      <c r="G800" s="55">
        <v>923640.59229046805</v>
      </c>
      <c r="H800" s="56">
        <v>0.39312038680446282</v>
      </c>
      <c r="I800" s="58">
        <v>363101.94690953195</v>
      </c>
      <c r="J800" s="58">
        <v>4378.4624309241872</v>
      </c>
      <c r="K800" s="58">
        <v>3142.9174911204168</v>
      </c>
      <c r="L800" s="58">
        <v>4407.2299999999996</v>
      </c>
      <c r="M800" s="51" t="s">
        <v>6525</v>
      </c>
      <c r="N800" s="54" t="s">
        <v>6529</v>
      </c>
    </row>
    <row r="801" spans="1:14" ht="15.75" customHeight="1" x14ac:dyDescent="0.2">
      <c r="A801" s="50" t="s">
        <v>4996</v>
      </c>
      <c r="B801" s="50" t="s">
        <v>4997</v>
      </c>
      <c r="C801" s="50">
        <v>5326</v>
      </c>
      <c r="D801" s="50" t="s">
        <v>4998</v>
      </c>
      <c r="E801" s="55">
        <v>37474.130000000005</v>
      </c>
      <c r="F801" s="55">
        <v>66425371.951898478</v>
      </c>
      <c r="G801" s="55">
        <v>95916599.750983953</v>
      </c>
      <c r="H801" s="56">
        <v>-0.307467402677428</v>
      </c>
      <c r="I801" s="58">
        <v>-29491227.799085476</v>
      </c>
      <c r="J801" s="58">
        <v>1772.5660863080336</v>
      </c>
      <c r="K801" s="58">
        <v>2559.5417358851009</v>
      </c>
      <c r="L801" s="58">
        <v>1772.83</v>
      </c>
      <c r="M801" s="51" t="s">
        <v>6524</v>
      </c>
      <c r="N801" s="54" t="s">
        <v>6522</v>
      </c>
    </row>
    <row r="802" spans="1:14" ht="15.75" customHeight="1" x14ac:dyDescent="0.2">
      <c r="A802" s="50" t="s">
        <v>4999</v>
      </c>
      <c r="B802" s="50" t="s">
        <v>5000</v>
      </c>
      <c r="C802" s="50">
        <v>5327</v>
      </c>
      <c r="D802" s="50" t="s">
        <v>5001</v>
      </c>
      <c r="E802" s="55">
        <v>2317.5300000000002</v>
      </c>
      <c r="F802" s="55">
        <v>6582952.2290858747</v>
      </c>
      <c r="G802" s="55">
        <v>6587982.1101165125</v>
      </c>
      <c r="H802" s="56">
        <v>-7.6349342584181024E-4</v>
      </c>
      <c r="I802" s="58">
        <v>-5029.8810306377709</v>
      </c>
      <c r="J802" s="58">
        <v>2840.5035659024365</v>
      </c>
      <c r="K802" s="58">
        <v>2842.6739287588562</v>
      </c>
      <c r="L802" s="58">
        <v>2840.74</v>
      </c>
      <c r="M802" s="51" t="s">
        <v>6524</v>
      </c>
      <c r="N802" s="54" t="s">
        <v>6522</v>
      </c>
    </row>
    <row r="803" spans="1:14" ht="15.75" customHeight="1" x14ac:dyDescent="0.2">
      <c r="A803" s="50" t="s">
        <v>5002</v>
      </c>
      <c r="B803" s="50" t="s">
        <v>5003</v>
      </c>
      <c r="C803" s="50">
        <v>5328</v>
      </c>
      <c r="D803" s="50" t="s">
        <v>5004</v>
      </c>
      <c r="E803" s="55">
        <v>1391.22</v>
      </c>
      <c r="F803" s="55">
        <v>4056807.661711243</v>
      </c>
      <c r="G803" s="55">
        <v>4176254.6047739461</v>
      </c>
      <c r="H803" s="56">
        <v>-2.8601451388083787E-2</v>
      </c>
      <c r="I803" s="58">
        <v>-119446.94306270313</v>
      </c>
      <c r="J803" s="58">
        <v>2916.0072897968998</v>
      </c>
      <c r="K803" s="58">
        <v>3001.8649852460044</v>
      </c>
      <c r="L803" s="58">
        <v>2914.71</v>
      </c>
      <c r="M803" s="51" t="s">
        <v>6524</v>
      </c>
      <c r="N803" s="54" t="s">
        <v>6522</v>
      </c>
    </row>
    <row r="804" spans="1:14" ht="15.75" customHeight="1" x14ac:dyDescent="0.2">
      <c r="A804" s="50" t="s">
        <v>5008</v>
      </c>
      <c r="B804" s="50" t="s">
        <v>5009</v>
      </c>
      <c r="C804" s="50">
        <v>5330</v>
      </c>
      <c r="D804" s="50" t="s">
        <v>5010</v>
      </c>
      <c r="E804" s="55">
        <v>1751.0400000000002</v>
      </c>
      <c r="F804" s="55">
        <v>2356702.5408000001</v>
      </c>
      <c r="G804" s="55">
        <v>2212858.4200667613</v>
      </c>
      <c r="H804" s="56">
        <v>6.5003761392425252E-2</v>
      </c>
      <c r="I804" s="58">
        <v>143844.12073323876</v>
      </c>
      <c r="J804" s="58">
        <v>1345.8873245614034</v>
      </c>
      <c r="K804" s="58">
        <v>1263.7395034189744</v>
      </c>
      <c r="L804" s="58">
        <v>1344.23</v>
      </c>
      <c r="M804" s="51" t="s">
        <v>6524</v>
      </c>
      <c r="N804" s="54" t="s">
        <v>6522</v>
      </c>
    </row>
    <row r="805" spans="1:14" ht="15.75" customHeight="1" x14ac:dyDescent="0.2">
      <c r="A805" s="50" t="s">
        <v>5035</v>
      </c>
      <c r="B805" s="50" t="s">
        <v>5036</v>
      </c>
      <c r="C805" s="50">
        <v>5475</v>
      </c>
      <c r="D805" s="50" t="s">
        <v>5037</v>
      </c>
      <c r="E805" s="55">
        <v>752.36</v>
      </c>
      <c r="F805" s="55">
        <v>630157.16399999987</v>
      </c>
      <c r="G805" s="55">
        <v>784533.76103005325</v>
      </c>
      <c r="H805" s="56">
        <v>-0.19677495692137548</v>
      </c>
      <c r="I805" s="58">
        <v>-154376.59703005338</v>
      </c>
      <c r="J805" s="58">
        <v>837.5739858578338</v>
      </c>
      <c r="K805" s="58">
        <v>1042.7637846643272</v>
      </c>
      <c r="L805" s="58">
        <v>828.78</v>
      </c>
      <c r="M805" s="51" t="s">
        <v>6524</v>
      </c>
      <c r="N805" s="54" t="s">
        <v>6522</v>
      </c>
    </row>
    <row r="806" spans="1:14" ht="15.75" customHeight="1" x14ac:dyDescent="0.2">
      <c r="A806" s="50" t="s">
        <v>5020</v>
      </c>
      <c r="B806" s="50" t="s">
        <v>5021</v>
      </c>
      <c r="C806" s="50">
        <v>5460</v>
      </c>
      <c r="D806" s="50" t="s">
        <v>5022</v>
      </c>
      <c r="E806" s="55">
        <v>513.96</v>
      </c>
      <c r="F806" s="55">
        <v>163351.9068</v>
      </c>
      <c r="G806" s="55">
        <v>192166.58556896707</v>
      </c>
      <c r="H806" s="56">
        <v>-0.14994635349143837</v>
      </c>
      <c r="I806" s="58">
        <v>-28814.678768967075</v>
      </c>
      <c r="J806" s="58">
        <v>317.83</v>
      </c>
      <c r="K806" s="58">
        <v>373.89404928198121</v>
      </c>
      <c r="L806" s="58">
        <v>317.83</v>
      </c>
      <c r="M806" s="51" t="s">
        <v>6525</v>
      </c>
      <c r="N806" s="54" t="s">
        <v>6526</v>
      </c>
    </row>
    <row r="807" spans="1:14" ht="15.75" customHeight="1" x14ac:dyDescent="0.2">
      <c r="A807" s="50" t="s">
        <v>5041</v>
      </c>
      <c r="B807" s="50" t="s">
        <v>5042</v>
      </c>
      <c r="C807" s="50">
        <v>5477</v>
      </c>
      <c r="D807" s="50" t="s">
        <v>5043</v>
      </c>
      <c r="E807" s="55">
        <v>12432.869999999999</v>
      </c>
      <c r="F807" s="55">
        <v>7059437.7507000007</v>
      </c>
      <c r="G807" s="55">
        <v>7344979.9730620719</v>
      </c>
      <c r="H807" s="56">
        <v>-3.8875834026682932E-2</v>
      </c>
      <c r="I807" s="58">
        <v>-285542.22236207128</v>
      </c>
      <c r="J807" s="58">
        <v>567.80435657253724</v>
      </c>
      <c r="K807" s="58">
        <v>590.77107482520705</v>
      </c>
      <c r="L807" s="58">
        <v>564.11</v>
      </c>
      <c r="M807" s="51" t="s">
        <v>6521</v>
      </c>
      <c r="N807" s="54" t="s">
        <v>6522</v>
      </c>
    </row>
    <row r="808" spans="1:14" ht="15.75" customHeight="1" x14ac:dyDescent="0.2">
      <c r="A808" s="50" t="s">
        <v>5044</v>
      </c>
      <c r="B808" s="50" t="s">
        <v>5045</v>
      </c>
      <c r="C808" s="50">
        <v>5478</v>
      </c>
      <c r="D808" s="50" t="s">
        <v>5046</v>
      </c>
      <c r="E808" s="55">
        <v>873.15000000000009</v>
      </c>
      <c r="F808" s="55">
        <v>977500.66730000009</v>
      </c>
      <c r="G808" s="55">
        <v>1066207.8579036226</v>
      </c>
      <c r="H808" s="56">
        <v>-8.3198777748682562E-2</v>
      </c>
      <c r="I808" s="58">
        <v>-88707.190603622468</v>
      </c>
      <c r="J808" s="58">
        <v>1119.5105850083032</v>
      </c>
      <c r="K808" s="58">
        <v>1221.1050310984624</v>
      </c>
      <c r="L808" s="58">
        <v>1113.71</v>
      </c>
      <c r="M808" s="51" t="s">
        <v>6521</v>
      </c>
      <c r="N808" s="54" t="s">
        <v>6522</v>
      </c>
    </row>
    <row r="809" spans="1:14" ht="15.75" customHeight="1" x14ac:dyDescent="0.2">
      <c r="A809" s="50" t="s">
        <v>5053</v>
      </c>
      <c r="B809" s="50" t="s">
        <v>5054</v>
      </c>
      <c r="C809" s="50">
        <v>5481</v>
      </c>
      <c r="D809" s="50" t="s">
        <v>5055</v>
      </c>
      <c r="E809" s="55">
        <v>5571.16</v>
      </c>
      <c r="F809" s="55">
        <v>1072225.4536000001</v>
      </c>
      <c r="G809" s="55">
        <v>1140027.4315698748</v>
      </c>
      <c r="H809" s="56">
        <v>-5.9473988162291769E-2</v>
      </c>
      <c r="I809" s="58">
        <v>-67801.977969874628</v>
      </c>
      <c r="J809" s="58">
        <v>192.46000000000004</v>
      </c>
      <c r="K809" s="58">
        <v>204.63017245418814</v>
      </c>
      <c r="L809" s="58">
        <v>192.46</v>
      </c>
      <c r="M809" s="51" t="s">
        <v>6525</v>
      </c>
      <c r="N809" s="54" t="s">
        <v>6526</v>
      </c>
    </row>
    <row r="810" spans="1:14" ht="15.75" customHeight="1" x14ac:dyDescent="0.2">
      <c r="A810" s="50" t="s">
        <v>5023</v>
      </c>
      <c r="B810" s="50" t="s">
        <v>5024</v>
      </c>
      <c r="C810" s="50">
        <v>5469</v>
      </c>
      <c r="D810" s="50" t="s">
        <v>5025</v>
      </c>
      <c r="E810" s="55">
        <v>2471.8100000000004</v>
      </c>
      <c r="F810" s="55">
        <v>702908.60969999991</v>
      </c>
      <c r="G810" s="55">
        <v>785724.18118574959</v>
      </c>
      <c r="H810" s="56">
        <v>-0.10540030899999964</v>
      </c>
      <c r="I810" s="58">
        <v>-82815.571485749679</v>
      </c>
      <c r="J810" s="58">
        <v>284.36999999999989</v>
      </c>
      <c r="K810" s="58">
        <v>317.87401992295099</v>
      </c>
      <c r="L810" s="58">
        <v>284.37</v>
      </c>
      <c r="M810" s="51" t="s">
        <v>6523</v>
      </c>
      <c r="N810" s="54" t="s">
        <v>6522</v>
      </c>
    </row>
    <row r="811" spans="1:14" ht="15.75" customHeight="1" x14ac:dyDescent="0.2">
      <c r="A811" s="50" t="s">
        <v>5026</v>
      </c>
      <c r="B811" s="50" t="s">
        <v>5027</v>
      </c>
      <c r="C811" s="50">
        <v>5470</v>
      </c>
      <c r="D811" s="50" t="s">
        <v>5028</v>
      </c>
      <c r="E811" s="55">
        <v>248.19000000000003</v>
      </c>
      <c r="F811" s="55">
        <v>200480.81160000002</v>
      </c>
      <c r="G811" s="55">
        <v>198405.45632432209</v>
      </c>
      <c r="H811" s="56">
        <v>1.0460172387020794E-2</v>
      </c>
      <c r="I811" s="58">
        <v>2075.3552756779245</v>
      </c>
      <c r="J811" s="58">
        <v>807.77151214795117</v>
      </c>
      <c r="K811" s="58">
        <v>799.40955044249188</v>
      </c>
      <c r="L811" s="58">
        <v>782.51</v>
      </c>
      <c r="M811" s="51" t="s">
        <v>6525</v>
      </c>
      <c r="N811" s="54" t="s">
        <v>6528</v>
      </c>
    </row>
    <row r="812" spans="1:14" ht="15.75" customHeight="1" x14ac:dyDescent="0.2">
      <c r="A812" s="50" t="s">
        <v>5029</v>
      </c>
      <c r="B812" s="50" t="s">
        <v>5030</v>
      </c>
      <c r="C812" s="50">
        <v>5472</v>
      </c>
      <c r="D812" s="50" t="s">
        <v>5031</v>
      </c>
      <c r="E812" s="55">
        <v>1031.1600000000001</v>
      </c>
      <c r="F812" s="55">
        <v>203375.6868</v>
      </c>
      <c r="G812" s="55">
        <v>255386.40518515342</v>
      </c>
      <c r="H812" s="56">
        <v>-0.20365500014554805</v>
      </c>
      <c r="I812" s="58">
        <v>-52010.718385153421</v>
      </c>
      <c r="J812" s="58">
        <v>197.23</v>
      </c>
      <c r="K812" s="58">
        <v>247.66903796224969</v>
      </c>
      <c r="L812" s="58">
        <v>197.23</v>
      </c>
      <c r="M812" s="51" t="s">
        <v>6525</v>
      </c>
      <c r="N812" s="54" t="s">
        <v>6522</v>
      </c>
    </row>
    <row r="813" spans="1:14" ht="15.75" customHeight="1" x14ac:dyDescent="0.2">
      <c r="A813" s="50" t="s">
        <v>5032</v>
      </c>
      <c r="B813" s="50" t="s">
        <v>5033</v>
      </c>
      <c r="C813" s="50">
        <v>5473</v>
      </c>
      <c r="D813" s="50" t="s">
        <v>5034</v>
      </c>
      <c r="E813" s="55">
        <v>1008.62</v>
      </c>
      <c r="F813" s="55">
        <v>921094.78300000005</v>
      </c>
      <c r="G813" s="55">
        <v>929741.58776845376</v>
      </c>
      <c r="H813" s="56">
        <v>-9.3002237204506955E-3</v>
      </c>
      <c r="I813" s="58">
        <v>-8646.8047684537014</v>
      </c>
      <c r="J813" s="58">
        <v>913.22280244294188</v>
      </c>
      <c r="K813" s="58">
        <v>921.7957087589516</v>
      </c>
      <c r="L813" s="58">
        <v>849.59</v>
      </c>
      <c r="M813" s="51" t="s">
        <v>6524</v>
      </c>
      <c r="N813" s="54" t="s">
        <v>6522</v>
      </c>
    </row>
    <row r="814" spans="1:14" ht="15.75" customHeight="1" x14ac:dyDescent="0.2">
      <c r="A814" s="50" t="s">
        <v>5056</v>
      </c>
      <c r="B814" s="50" t="s">
        <v>5057</v>
      </c>
      <c r="C814" s="50">
        <v>5482</v>
      </c>
      <c r="D814" s="50" t="s">
        <v>5058</v>
      </c>
      <c r="E814" s="55">
        <v>454.76</v>
      </c>
      <c r="F814" s="55">
        <v>580791.95120000001</v>
      </c>
      <c r="G814" s="55">
        <v>382610.14762787771</v>
      </c>
      <c r="H814" s="56">
        <v>0.51797320275172543</v>
      </c>
      <c r="I814" s="58">
        <v>198181.8035721223</v>
      </c>
      <c r="J814" s="58">
        <v>1277.1394828041166</v>
      </c>
      <c r="K814" s="58">
        <v>841.34520984228539</v>
      </c>
      <c r="L814" s="58">
        <v>1299.23</v>
      </c>
      <c r="M814" s="51" t="s">
        <v>6525</v>
      </c>
      <c r="N814" s="54" t="s">
        <v>6527</v>
      </c>
    </row>
    <row r="815" spans="1:14" ht="15.75" customHeight="1" x14ac:dyDescent="0.2">
      <c r="A815" s="50" t="s">
        <v>5059</v>
      </c>
      <c r="B815" s="50" t="s">
        <v>5060</v>
      </c>
      <c r="C815" s="50">
        <v>5483</v>
      </c>
      <c r="D815" s="50" t="s">
        <v>5061</v>
      </c>
      <c r="E815" s="55">
        <v>492.27000000000004</v>
      </c>
      <c r="F815" s="55">
        <v>517637.6874</v>
      </c>
      <c r="G815" s="55">
        <v>722372.10088510276</v>
      </c>
      <c r="H815" s="56">
        <v>-0.28341960221643014</v>
      </c>
      <c r="I815" s="58">
        <v>-204734.41348510276</v>
      </c>
      <c r="J815" s="58">
        <v>1051.5320604546284</v>
      </c>
      <c r="K815" s="58">
        <v>1467.4306800843087</v>
      </c>
      <c r="L815" s="58">
        <v>1051.04</v>
      </c>
      <c r="M815" s="51" t="s">
        <v>6525</v>
      </c>
      <c r="N815" s="54" t="s">
        <v>6522</v>
      </c>
    </row>
    <row r="816" spans="1:14" ht="15.75" customHeight="1" x14ac:dyDescent="0.2">
      <c r="A816" s="50" t="s">
        <v>5068</v>
      </c>
      <c r="B816" s="50" t="s">
        <v>5069</v>
      </c>
      <c r="C816" s="50">
        <v>5486</v>
      </c>
      <c r="D816" s="50" t="s">
        <v>5070</v>
      </c>
      <c r="E816" s="55">
        <v>223.23000000000002</v>
      </c>
      <c r="F816" s="55">
        <v>472112.99239999999</v>
      </c>
      <c r="G816" s="55">
        <v>573454.86585782713</v>
      </c>
      <c r="H816" s="56">
        <v>-0.17672162098795785</v>
      </c>
      <c r="I816" s="58">
        <v>-101341.87345782714</v>
      </c>
      <c r="J816" s="58">
        <v>2114.9173157729692</v>
      </c>
      <c r="K816" s="58">
        <v>2568.8969486978772</v>
      </c>
      <c r="L816" s="58">
        <v>2157.88</v>
      </c>
      <c r="M816" s="51" t="s">
        <v>6525</v>
      </c>
      <c r="N816" s="54" t="s">
        <v>6522</v>
      </c>
    </row>
    <row r="817" spans="1:14" ht="15.75" customHeight="1" x14ac:dyDescent="0.2">
      <c r="A817" s="50" t="s">
        <v>5074</v>
      </c>
      <c r="B817" s="50" t="s">
        <v>5075</v>
      </c>
      <c r="C817" s="50">
        <v>5488</v>
      </c>
      <c r="D817" s="50" t="s">
        <v>5076</v>
      </c>
      <c r="E817" s="55">
        <v>443.04</v>
      </c>
      <c r="F817" s="55">
        <v>781984.65870000015</v>
      </c>
      <c r="G817" s="55">
        <v>943450.57007327129</v>
      </c>
      <c r="H817" s="56">
        <v>-0.17114400742874236</v>
      </c>
      <c r="I817" s="58">
        <v>-161465.91137327114</v>
      </c>
      <c r="J817" s="58">
        <v>1765.0430180119179</v>
      </c>
      <c r="K817" s="58">
        <v>2129.4929804831872</v>
      </c>
      <c r="L817" s="58">
        <v>1783.63</v>
      </c>
      <c r="M817" s="51" t="s">
        <v>6524</v>
      </c>
      <c r="N817" s="54" t="s">
        <v>6522</v>
      </c>
    </row>
    <row r="818" spans="1:14" ht="15.75" customHeight="1" x14ac:dyDescent="0.2">
      <c r="A818" s="50" t="s">
        <v>5080</v>
      </c>
      <c r="B818" s="50" t="s">
        <v>5081</v>
      </c>
      <c r="C818" s="50">
        <v>5490</v>
      </c>
      <c r="D818" s="50" t="s">
        <v>5082</v>
      </c>
      <c r="E818" s="55">
        <v>56700.44000000001</v>
      </c>
      <c r="F818" s="55">
        <v>85093322.956799999</v>
      </c>
      <c r="G818" s="55">
        <v>90142019.191049337</v>
      </c>
      <c r="H818" s="56">
        <v>-5.6008244318878631E-2</v>
      </c>
      <c r="I818" s="58">
        <v>-5048696.2342493385</v>
      </c>
      <c r="J818" s="58">
        <v>1500.7524272615872</v>
      </c>
      <c r="K818" s="58">
        <v>1589.793997913408</v>
      </c>
      <c r="L818" s="58">
        <v>1500.72</v>
      </c>
      <c r="M818" s="51" t="s">
        <v>6521</v>
      </c>
      <c r="N818" s="54" t="s">
        <v>6522</v>
      </c>
    </row>
    <row r="819" spans="1:14" ht="15.75" customHeight="1" x14ac:dyDescent="0.2">
      <c r="A819" s="50" t="s">
        <v>5083</v>
      </c>
      <c r="B819" s="50" t="s">
        <v>5084</v>
      </c>
      <c r="C819" s="50">
        <v>5491</v>
      </c>
      <c r="D819" s="50" t="s">
        <v>5085</v>
      </c>
      <c r="E819" s="55">
        <v>3428.75</v>
      </c>
      <c r="F819" s="55">
        <v>5764258.8960999995</v>
      </c>
      <c r="G819" s="55">
        <v>6103296.6650875807</v>
      </c>
      <c r="H819" s="56">
        <v>-5.5549940891283178E-2</v>
      </c>
      <c r="I819" s="58">
        <v>-339037.76898758113</v>
      </c>
      <c r="J819" s="58">
        <v>1681.1546178928179</v>
      </c>
      <c r="K819" s="58">
        <v>1780.0354838024296</v>
      </c>
      <c r="L819" s="58">
        <v>1680.8</v>
      </c>
      <c r="M819" s="51" t="s">
        <v>6521</v>
      </c>
      <c r="N819" s="54" t="s">
        <v>6522</v>
      </c>
    </row>
    <row r="820" spans="1:14" ht="15.75" customHeight="1" x14ac:dyDescent="0.2">
      <c r="A820" s="50" t="s">
        <v>5086</v>
      </c>
      <c r="B820" s="50" t="s">
        <v>5087</v>
      </c>
      <c r="C820" s="50">
        <v>5492</v>
      </c>
      <c r="D820" s="50" t="s">
        <v>5088</v>
      </c>
      <c r="E820" s="55">
        <v>961.47</v>
      </c>
      <c r="F820" s="55">
        <v>1706628.4650000001</v>
      </c>
      <c r="G820" s="55">
        <v>2058033.9893684387</v>
      </c>
      <c r="H820" s="56">
        <v>-0.17074816362788869</v>
      </c>
      <c r="I820" s="58">
        <v>-351405.52436843864</v>
      </c>
      <c r="J820" s="58">
        <v>1775.0199850229337</v>
      </c>
      <c r="K820" s="58">
        <v>2140.5077530951967</v>
      </c>
      <c r="L820" s="58">
        <v>1771.5</v>
      </c>
      <c r="M820" s="51" t="s">
        <v>6521</v>
      </c>
      <c r="N820" s="54" t="s">
        <v>6522</v>
      </c>
    </row>
    <row r="821" spans="1:14" ht="15.75" customHeight="1" x14ac:dyDescent="0.2">
      <c r="A821" s="50" t="s">
        <v>5092</v>
      </c>
      <c r="B821" s="50" t="s">
        <v>5093</v>
      </c>
      <c r="C821" s="50">
        <v>5494</v>
      </c>
      <c r="D821" s="50" t="s">
        <v>5094</v>
      </c>
      <c r="E821" s="55">
        <v>467.51000000000005</v>
      </c>
      <c r="F821" s="55">
        <v>416827.24090000003</v>
      </c>
      <c r="G821" s="55">
        <v>354113.11579865066</v>
      </c>
      <c r="H821" s="56">
        <v>0.17710195500640169</v>
      </c>
      <c r="I821" s="58">
        <v>62714.125101349375</v>
      </c>
      <c r="J821" s="58">
        <v>891.59</v>
      </c>
      <c r="K821" s="58">
        <v>757.44500823223166</v>
      </c>
      <c r="L821" s="58">
        <v>891.59</v>
      </c>
      <c r="M821" s="51" t="s">
        <v>6523</v>
      </c>
      <c r="N821" s="54" t="s">
        <v>6530</v>
      </c>
    </row>
    <row r="822" spans="1:14" ht="15.75" customHeight="1" x14ac:dyDescent="0.2">
      <c r="A822" s="50" t="s">
        <v>5095</v>
      </c>
      <c r="B822" s="50" t="s">
        <v>5096</v>
      </c>
      <c r="C822" s="50">
        <v>5495</v>
      </c>
      <c r="D822" s="50" t="s">
        <v>5097</v>
      </c>
      <c r="E822" s="55">
        <v>80035.38</v>
      </c>
      <c r="F822" s="55">
        <v>103313728.58540002</v>
      </c>
      <c r="G822" s="55">
        <v>108332264.70794067</v>
      </c>
      <c r="H822" s="56">
        <v>-4.6325405788113283E-2</v>
      </c>
      <c r="I822" s="58">
        <v>-5018536.1225406528</v>
      </c>
      <c r="J822" s="58">
        <v>1290.8507285827843</v>
      </c>
      <c r="K822" s="58">
        <v>1353.5546992835002</v>
      </c>
      <c r="L822" s="58">
        <v>1290.81</v>
      </c>
      <c r="M822" s="51" t="s">
        <v>6521</v>
      </c>
      <c r="N822" s="54" t="s">
        <v>6522</v>
      </c>
    </row>
    <row r="823" spans="1:14" ht="15.75" customHeight="1" x14ac:dyDescent="0.2">
      <c r="A823" s="50" t="s">
        <v>5098</v>
      </c>
      <c r="B823" s="50" t="s">
        <v>5099</v>
      </c>
      <c r="C823" s="50">
        <v>5496</v>
      </c>
      <c r="D823" s="50" t="s">
        <v>5100</v>
      </c>
      <c r="E823" s="55">
        <v>3304.78</v>
      </c>
      <c r="F823" s="55">
        <v>4779110.8537999997</v>
      </c>
      <c r="G823" s="55">
        <v>5059304.0560152521</v>
      </c>
      <c r="H823" s="56">
        <v>-5.538176775165693E-2</v>
      </c>
      <c r="I823" s="58">
        <v>-280193.20221525244</v>
      </c>
      <c r="J823" s="58">
        <v>1446.1207262813257</v>
      </c>
      <c r="K823" s="58">
        <v>1530.9049485942337</v>
      </c>
      <c r="L823" s="58">
        <v>1445.71</v>
      </c>
      <c r="M823" s="51" t="s">
        <v>6521</v>
      </c>
      <c r="N823" s="54" t="s">
        <v>6522</v>
      </c>
    </row>
    <row r="824" spans="1:14" ht="15.75" customHeight="1" x14ac:dyDescent="0.2">
      <c r="A824" s="50" t="s">
        <v>5101</v>
      </c>
      <c r="B824" s="50" t="s">
        <v>5102</v>
      </c>
      <c r="C824" s="50">
        <v>5497</v>
      </c>
      <c r="D824" s="50" t="s">
        <v>5103</v>
      </c>
      <c r="E824" s="55">
        <v>878.17000000000007</v>
      </c>
      <c r="F824" s="55">
        <v>1396285.763</v>
      </c>
      <c r="G824" s="55">
        <v>1623668.5931473328</v>
      </c>
      <c r="H824" s="56">
        <v>-0.14004263622946111</v>
      </c>
      <c r="I824" s="58">
        <v>-227382.83014733274</v>
      </c>
      <c r="J824" s="58">
        <v>1589.9948335743647</v>
      </c>
      <c r="K824" s="58">
        <v>1848.92286589992</v>
      </c>
      <c r="L824" s="58">
        <v>1588.58</v>
      </c>
      <c r="M824" s="51" t="s">
        <v>6524</v>
      </c>
      <c r="N824" s="54" t="s">
        <v>6522</v>
      </c>
    </row>
    <row r="825" spans="1:14" ht="15.75" customHeight="1" x14ac:dyDescent="0.2">
      <c r="A825" s="50" t="s">
        <v>5107</v>
      </c>
      <c r="B825" s="50" t="s">
        <v>5108</v>
      </c>
      <c r="C825" s="50">
        <v>5499</v>
      </c>
      <c r="D825" s="50" t="s">
        <v>5109</v>
      </c>
      <c r="E825" s="55">
        <v>862.06</v>
      </c>
      <c r="F825" s="55">
        <v>573899.20380000002</v>
      </c>
      <c r="G825" s="55">
        <v>642096.36899161758</v>
      </c>
      <c r="H825" s="56">
        <v>-0.10621017106624986</v>
      </c>
      <c r="I825" s="58">
        <v>-68197.165191617562</v>
      </c>
      <c r="J825" s="58">
        <v>665.73</v>
      </c>
      <c r="K825" s="58">
        <v>744.83953436143383</v>
      </c>
      <c r="L825" s="58">
        <v>665.73</v>
      </c>
      <c r="M825" s="51" t="s">
        <v>6524</v>
      </c>
      <c r="N825" s="54" t="s">
        <v>6522</v>
      </c>
    </row>
    <row r="826" spans="1:14" ht="15.75" customHeight="1" x14ac:dyDescent="0.2">
      <c r="A826" s="50" t="s">
        <v>5110</v>
      </c>
      <c r="B826" s="50" t="s">
        <v>5111</v>
      </c>
      <c r="C826" s="50">
        <v>5500</v>
      </c>
      <c r="D826" s="50" t="s">
        <v>5112</v>
      </c>
      <c r="E826" s="55">
        <v>639.1600000000002</v>
      </c>
      <c r="F826" s="55">
        <v>683001.35</v>
      </c>
      <c r="G826" s="55">
        <v>226274.86425286549</v>
      </c>
      <c r="H826" s="56">
        <v>2.0184587769180404</v>
      </c>
      <c r="I826" s="58">
        <v>456726.48574713449</v>
      </c>
      <c r="J826" s="58">
        <v>1068.592136554227</v>
      </c>
      <c r="K826" s="58">
        <v>354.01912549731748</v>
      </c>
      <c r="L826" s="58">
        <v>1059.81</v>
      </c>
      <c r="M826" s="51" t="s">
        <v>6525</v>
      </c>
      <c r="N826" s="54" t="s">
        <v>6527</v>
      </c>
    </row>
    <row r="827" spans="1:14" ht="15.75" customHeight="1" x14ac:dyDescent="0.2">
      <c r="A827" s="50" t="s">
        <v>5113</v>
      </c>
      <c r="B827" s="50" t="s">
        <v>5114</v>
      </c>
      <c r="C827" s="50">
        <v>5501</v>
      </c>
      <c r="D827" s="50" t="s">
        <v>5115</v>
      </c>
      <c r="E827" s="55">
        <v>7128.4</v>
      </c>
      <c r="F827" s="55">
        <v>1382980.8839999998</v>
      </c>
      <c r="G827" s="55">
        <v>1602703.0813832204</v>
      </c>
      <c r="H827" s="56">
        <v>-0.13709476192782277</v>
      </c>
      <c r="I827" s="58">
        <v>-219722.19738322054</v>
      </c>
      <c r="J827" s="58">
        <v>194.01</v>
      </c>
      <c r="K827" s="58">
        <v>224.83349438628872</v>
      </c>
      <c r="L827" s="58">
        <v>194.01</v>
      </c>
      <c r="M827" s="51" t="s">
        <v>6524</v>
      </c>
      <c r="N827" s="54" t="s">
        <v>6522</v>
      </c>
    </row>
    <row r="828" spans="1:14" ht="15.75" customHeight="1" x14ac:dyDescent="0.2">
      <c r="A828" s="50" t="s">
        <v>5116</v>
      </c>
      <c r="B828" s="50" t="s">
        <v>5117</v>
      </c>
      <c r="C828" s="50">
        <v>5502</v>
      </c>
      <c r="D828" s="50" t="s">
        <v>5118</v>
      </c>
      <c r="E828" s="55">
        <v>9841.61</v>
      </c>
      <c r="F828" s="55">
        <v>9562608.6270999983</v>
      </c>
      <c r="G828" s="55">
        <v>10872063.675660729</v>
      </c>
      <c r="H828" s="56">
        <v>-0.12044217984964578</v>
      </c>
      <c r="I828" s="58">
        <v>-1309455.0485607311</v>
      </c>
      <c r="J828" s="58">
        <v>971.65084037063014</v>
      </c>
      <c r="K828" s="58">
        <v>1104.7037705884229</v>
      </c>
      <c r="L828" s="58">
        <v>621.28</v>
      </c>
      <c r="M828" s="51" t="s">
        <v>6521</v>
      </c>
      <c r="N828" s="54" t="s">
        <v>6522</v>
      </c>
    </row>
    <row r="829" spans="1:14" ht="15.75" customHeight="1" x14ac:dyDescent="0.2">
      <c r="A829" s="50" t="s">
        <v>5134</v>
      </c>
      <c r="B829" s="50" t="s">
        <v>5135</v>
      </c>
      <c r="C829" s="50">
        <v>5900</v>
      </c>
      <c r="D829" s="50" t="s">
        <v>5136</v>
      </c>
      <c r="E829" s="55">
        <v>3554.91</v>
      </c>
      <c r="F829" s="55">
        <v>1018801.6568999999</v>
      </c>
      <c r="G829" s="55">
        <v>1205912.4113332676</v>
      </c>
      <c r="H829" s="56">
        <v>-0.15516114825155192</v>
      </c>
      <c r="I829" s="58">
        <v>-187110.75443326763</v>
      </c>
      <c r="J829" s="58">
        <v>286.58999999999997</v>
      </c>
      <c r="K829" s="58">
        <v>339.22445612779723</v>
      </c>
      <c r="L829" s="58">
        <v>286.58999999999997</v>
      </c>
      <c r="M829" s="51" t="s">
        <v>6523</v>
      </c>
      <c r="N829" s="54" t="s">
        <v>6522</v>
      </c>
    </row>
    <row r="830" spans="1:14" ht="15.75" customHeight="1" x14ac:dyDescent="0.2">
      <c r="A830" s="50" t="s">
        <v>5143</v>
      </c>
      <c r="B830" s="50" t="s">
        <v>5144</v>
      </c>
      <c r="C830" s="50">
        <v>5903</v>
      </c>
      <c r="D830" s="50" t="s">
        <v>5145</v>
      </c>
      <c r="E830" s="55">
        <v>127842.62000000001</v>
      </c>
      <c r="F830" s="55">
        <v>89670115.529999986</v>
      </c>
      <c r="G830" s="55">
        <v>87080186.691552088</v>
      </c>
      <c r="H830" s="56">
        <v>2.974188431200453E-2</v>
      </c>
      <c r="I830" s="58">
        <v>2589928.8384478986</v>
      </c>
      <c r="J830" s="58">
        <v>701.41018331758198</v>
      </c>
      <c r="K830" s="58">
        <v>681.15145552830563</v>
      </c>
      <c r="L830" s="58">
        <v>701.04</v>
      </c>
      <c r="M830" s="51" t="s">
        <v>6521</v>
      </c>
      <c r="N830" s="54" t="s">
        <v>6522</v>
      </c>
    </row>
    <row r="831" spans="1:14" ht="15.75" customHeight="1" x14ac:dyDescent="0.2">
      <c r="A831" s="50" t="s">
        <v>5146</v>
      </c>
      <c r="B831" s="50" t="s">
        <v>5147</v>
      </c>
      <c r="C831" s="50">
        <v>5904</v>
      </c>
      <c r="D831" s="50" t="s">
        <v>5148</v>
      </c>
      <c r="E831" s="55">
        <v>43132.23</v>
      </c>
      <c r="F831" s="55">
        <v>35679596.211099997</v>
      </c>
      <c r="G831" s="55">
        <v>38741246.192342967</v>
      </c>
      <c r="H831" s="56">
        <v>-7.9028174933827744E-2</v>
      </c>
      <c r="I831" s="58">
        <v>-3061649.9812429696</v>
      </c>
      <c r="J831" s="58">
        <v>827.21427134882651</v>
      </c>
      <c r="K831" s="58">
        <v>898.19715308814227</v>
      </c>
      <c r="L831" s="58">
        <v>826.07</v>
      </c>
      <c r="M831" s="51" t="s">
        <v>6521</v>
      </c>
      <c r="N831" s="54" t="s">
        <v>6522</v>
      </c>
    </row>
    <row r="832" spans="1:14" ht="15.75" customHeight="1" x14ac:dyDescent="0.2">
      <c r="A832" s="50" t="s">
        <v>5149</v>
      </c>
      <c r="B832" s="50" t="s">
        <v>5150</v>
      </c>
      <c r="C832" s="50">
        <v>5905</v>
      </c>
      <c r="D832" s="50" t="s">
        <v>5151</v>
      </c>
      <c r="E832" s="55">
        <v>557.05000000000007</v>
      </c>
      <c r="F832" s="55">
        <v>520429.81850000005</v>
      </c>
      <c r="G832" s="55">
        <v>546900.76441083604</v>
      </c>
      <c r="H832" s="56">
        <v>-4.8401735074099839E-2</v>
      </c>
      <c r="I832" s="58">
        <v>-26470.945910835988</v>
      </c>
      <c r="J832" s="58">
        <v>934.26051252131765</v>
      </c>
      <c r="K832" s="58">
        <v>981.78038669928367</v>
      </c>
      <c r="L832" s="58">
        <v>931.07</v>
      </c>
      <c r="M832" s="51" t="s">
        <v>6525</v>
      </c>
      <c r="N832" s="54" t="s">
        <v>6522</v>
      </c>
    </row>
    <row r="833" spans="1:14" ht="15.75" customHeight="1" x14ac:dyDescent="0.2">
      <c r="A833" s="50" t="s">
        <v>5155</v>
      </c>
      <c r="B833" s="50" t="s">
        <v>5156</v>
      </c>
      <c r="C833" s="50">
        <v>5907</v>
      </c>
      <c r="D833" s="50" t="s">
        <v>5157</v>
      </c>
      <c r="E833" s="55">
        <v>6874.4800000000005</v>
      </c>
      <c r="F833" s="55">
        <v>5003209.1716</v>
      </c>
      <c r="G833" s="55">
        <v>4984838.1336192442</v>
      </c>
      <c r="H833" s="56">
        <v>3.6853830532341814E-3</v>
      </c>
      <c r="I833" s="58">
        <v>18371.037980755791</v>
      </c>
      <c r="J833" s="58">
        <v>727.7945636033561</v>
      </c>
      <c r="K833" s="58">
        <v>725.12221049726577</v>
      </c>
      <c r="L833" s="58">
        <v>727.67</v>
      </c>
      <c r="M833" s="51" t="s">
        <v>6524</v>
      </c>
      <c r="N833" s="54" t="s">
        <v>6522</v>
      </c>
    </row>
    <row r="834" spans="1:14" ht="15.75" customHeight="1" x14ac:dyDescent="0.2">
      <c r="A834" s="50" t="s">
        <v>5158</v>
      </c>
      <c r="B834" s="50" t="s">
        <v>5159</v>
      </c>
      <c r="C834" s="50">
        <v>5908</v>
      </c>
      <c r="D834" s="50" t="s">
        <v>5160</v>
      </c>
      <c r="E834" s="55">
        <v>4954.4699999999993</v>
      </c>
      <c r="F834" s="55">
        <v>4603485.6938000005</v>
      </c>
      <c r="G834" s="55">
        <v>4756650.7767575756</v>
      </c>
      <c r="H834" s="56">
        <v>-3.2200195083899263E-2</v>
      </c>
      <c r="I834" s="58">
        <v>-153165.0829575751</v>
      </c>
      <c r="J834" s="58">
        <v>929.15805198134228</v>
      </c>
      <c r="K834" s="58">
        <v>960.07257623067176</v>
      </c>
      <c r="L834" s="58">
        <v>928.58</v>
      </c>
      <c r="M834" s="51" t="s">
        <v>6524</v>
      </c>
      <c r="N834" s="54" t="s">
        <v>6522</v>
      </c>
    </row>
    <row r="835" spans="1:14" ht="15.75" customHeight="1" x14ac:dyDescent="0.2">
      <c r="A835" s="50" t="s">
        <v>5167</v>
      </c>
      <c r="B835" s="50" t="s">
        <v>5168</v>
      </c>
      <c r="C835" s="50">
        <v>5911</v>
      </c>
      <c r="D835" s="50" t="s">
        <v>5169</v>
      </c>
      <c r="E835" s="55">
        <v>2807.86</v>
      </c>
      <c r="F835" s="55">
        <v>2663850.5514000002</v>
      </c>
      <c r="G835" s="55">
        <v>2983610.245903878</v>
      </c>
      <c r="H835" s="56">
        <v>-0.10717207280772267</v>
      </c>
      <c r="I835" s="58">
        <v>-319759.69450387778</v>
      </c>
      <c r="J835" s="58">
        <v>948.71202673922494</v>
      </c>
      <c r="K835" s="58">
        <v>1062.5922396073443</v>
      </c>
      <c r="L835" s="58">
        <v>950.29</v>
      </c>
      <c r="M835" s="51" t="s">
        <v>6523</v>
      </c>
      <c r="N835" s="54" t="s">
        <v>6527</v>
      </c>
    </row>
    <row r="836" spans="1:14" ht="15.75" customHeight="1" x14ac:dyDescent="0.2">
      <c r="A836" s="50" t="s">
        <v>5170</v>
      </c>
      <c r="B836" s="50" t="s">
        <v>5171</v>
      </c>
      <c r="C836" s="50">
        <v>5912</v>
      </c>
      <c r="D836" s="50" t="s">
        <v>5172</v>
      </c>
      <c r="E836" s="55">
        <v>209.67000000000002</v>
      </c>
      <c r="F836" s="55">
        <v>272747.65530000004</v>
      </c>
      <c r="G836" s="55">
        <v>305021.06063507398</v>
      </c>
      <c r="H836" s="56">
        <v>-0.10580713760511673</v>
      </c>
      <c r="I836" s="58">
        <v>-32273.405335073941</v>
      </c>
      <c r="J836" s="58">
        <v>1300.8425397052513</v>
      </c>
      <c r="K836" s="58">
        <v>1454.7673040257259</v>
      </c>
      <c r="L836" s="58">
        <v>1292.95</v>
      </c>
      <c r="M836" s="51" t="s">
        <v>6525</v>
      </c>
      <c r="N836" s="54" t="s">
        <v>6527</v>
      </c>
    </row>
    <row r="837" spans="1:14" ht="15.75" customHeight="1" x14ac:dyDescent="0.2">
      <c r="A837" s="50" t="s">
        <v>5176</v>
      </c>
      <c r="B837" s="50" t="s">
        <v>5177</v>
      </c>
      <c r="C837" s="50">
        <v>5914</v>
      </c>
      <c r="D837" s="50" t="s">
        <v>5178</v>
      </c>
      <c r="E837" s="55">
        <v>1857.7</v>
      </c>
      <c r="F837" s="55">
        <v>2132432.2030000002</v>
      </c>
      <c r="G837" s="55">
        <v>2385959.3743124655</v>
      </c>
      <c r="H837" s="56">
        <v>-0.10625795813707906</v>
      </c>
      <c r="I837" s="58">
        <v>-253527.17131246533</v>
      </c>
      <c r="J837" s="58">
        <v>1147.8883581848522</v>
      </c>
      <c r="K837" s="58">
        <v>1284.3620467849844</v>
      </c>
      <c r="L837" s="58">
        <v>1162.47</v>
      </c>
      <c r="M837" s="51" t="s">
        <v>6524</v>
      </c>
      <c r="N837" s="54" t="s">
        <v>6527</v>
      </c>
    </row>
    <row r="838" spans="1:14" ht="15.75" customHeight="1" x14ac:dyDescent="0.2">
      <c r="A838" s="50" t="s">
        <v>5179</v>
      </c>
      <c r="B838" s="50" t="s">
        <v>5180</v>
      </c>
      <c r="C838" s="50">
        <v>5915</v>
      </c>
      <c r="D838" s="50" t="s">
        <v>5181</v>
      </c>
      <c r="E838" s="55">
        <v>283.61</v>
      </c>
      <c r="F838" s="55">
        <v>449990.78529999999</v>
      </c>
      <c r="G838" s="55">
        <v>438853.31455311255</v>
      </c>
      <c r="H838" s="56">
        <v>2.5378572697414503E-2</v>
      </c>
      <c r="I838" s="58">
        <v>11137.47074688744</v>
      </c>
      <c r="J838" s="58">
        <v>1586.653451218222</v>
      </c>
      <c r="K838" s="58">
        <v>1547.3830773002098</v>
      </c>
      <c r="L838" s="58">
        <v>1583.04</v>
      </c>
      <c r="M838" s="51" t="s">
        <v>6525</v>
      </c>
      <c r="N838" s="54" t="s">
        <v>6530</v>
      </c>
    </row>
    <row r="839" spans="1:14" ht="15.75" customHeight="1" x14ac:dyDescent="0.2">
      <c r="A839" s="50" t="s">
        <v>5185</v>
      </c>
      <c r="B839" s="50" t="s">
        <v>5186</v>
      </c>
      <c r="C839" s="50">
        <v>5917</v>
      </c>
      <c r="D839" s="50" t="s">
        <v>5187</v>
      </c>
      <c r="E839" s="55">
        <v>876.79000000000008</v>
      </c>
      <c r="F839" s="55">
        <v>954987.88450000016</v>
      </c>
      <c r="G839" s="55">
        <v>1200429.5439887946</v>
      </c>
      <c r="H839" s="56">
        <v>-0.20446152855688582</v>
      </c>
      <c r="I839" s="58">
        <v>-245441.65948879439</v>
      </c>
      <c r="J839" s="58">
        <v>1089.1865606359563</v>
      </c>
      <c r="K839" s="58">
        <v>1369.1186532565316</v>
      </c>
      <c r="L839" s="58">
        <v>1113.49</v>
      </c>
      <c r="M839" s="51" t="s">
        <v>6525</v>
      </c>
      <c r="N839" s="54" t="s">
        <v>6527</v>
      </c>
    </row>
    <row r="840" spans="1:14" ht="15.75" customHeight="1" x14ac:dyDescent="0.2">
      <c r="A840" s="50" t="s">
        <v>5188</v>
      </c>
      <c r="B840" s="50" t="s">
        <v>5189</v>
      </c>
      <c r="C840" s="50">
        <v>5918</v>
      </c>
      <c r="D840" s="50" t="s">
        <v>5190</v>
      </c>
      <c r="E840" s="55">
        <v>300.66999999999996</v>
      </c>
      <c r="F840" s="55">
        <v>455823.7562</v>
      </c>
      <c r="G840" s="55">
        <v>581840.19923232426</v>
      </c>
      <c r="H840" s="56">
        <v>-0.21658256545111432</v>
      </c>
      <c r="I840" s="58">
        <v>-126016.44303232426</v>
      </c>
      <c r="J840" s="58">
        <v>1516.0267276416007</v>
      </c>
      <c r="K840" s="58">
        <v>1935.1455058114357</v>
      </c>
      <c r="L840" s="58">
        <v>1516.28</v>
      </c>
      <c r="M840" s="51" t="s">
        <v>6525</v>
      </c>
      <c r="N840" s="54" t="s">
        <v>6527</v>
      </c>
    </row>
    <row r="841" spans="1:14" ht="15.75" customHeight="1" x14ac:dyDescent="0.2">
      <c r="A841" s="50" t="s">
        <v>5194</v>
      </c>
      <c r="B841" s="50" t="s">
        <v>5195</v>
      </c>
      <c r="C841" s="50">
        <v>5920</v>
      </c>
      <c r="D841" s="50" t="s">
        <v>5196</v>
      </c>
      <c r="E841" s="55">
        <v>358.32</v>
      </c>
      <c r="F841" s="55">
        <v>367795.41639999993</v>
      </c>
      <c r="G841" s="55">
        <v>476165.2529865512</v>
      </c>
      <c r="H841" s="56">
        <v>-0.22758871191639019</v>
      </c>
      <c r="I841" s="58">
        <v>-108369.83658655128</v>
      </c>
      <c r="J841" s="58">
        <v>1026.4440064746593</v>
      </c>
      <c r="K841" s="58">
        <v>1328.8827109470619</v>
      </c>
      <c r="L841" s="58">
        <v>1064.3399999999999</v>
      </c>
      <c r="M841" s="51" t="s">
        <v>6525</v>
      </c>
      <c r="N841" s="54" t="s">
        <v>6527</v>
      </c>
    </row>
    <row r="842" spans="1:14" ht="15.75" customHeight="1" x14ac:dyDescent="0.2">
      <c r="A842" s="50" t="s">
        <v>5257</v>
      </c>
      <c r="B842" s="50" t="s">
        <v>5258</v>
      </c>
      <c r="C842" s="50">
        <v>6108</v>
      </c>
      <c r="D842" s="50" t="s">
        <v>5259</v>
      </c>
      <c r="E842" s="55">
        <v>898.72</v>
      </c>
      <c r="F842" s="55">
        <v>627192.43500000006</v>
      </c>
      <c r="G842" s="55">
        <v>931785.47251117649</v>
      </c>
      <c r="H842" s="56">
        <v>-0.3268918077143802</v>
      </c>
      <c r="I842" s="58">
        <v>-304593.03751117643</v>
      </c>
      <c r="J842" s="58">
        <v>697.87301384190857</v>
      </c>
      <c r="K842" s="58">
        <v>1036.7917399314319</v>
      </c>
      <c r="L842" s="58">
        <v>688.83</v>
      </c>
      <c r="M842" s="51" t="s">
        <v>6524</v>
      </c>
      <c r="N842" s="54" t="s">
        <v>6527</v>
      </c>
    </row>
    <row r="843" spans="1:14" ht="15.75" customHeight="1" x14ac:dyDescent="0.2">
      <c r="A843" s="50" t="s">
        <v>5269</v>
      </c>
      <c r="B843" s="50" t="s">
        <v>5270</v>
      </c>
      <c r="C843" s="50">
        <v>6112</v>
      </c>
      <c r="D843" s="50" t="s">
        <v>5271</v>
      </c>
      <c r="E843" s="55">
        <v>950.6</v>
      </c>
      <c r="F843" s="55">
        <v>654801.79800000007</v>
      </c>
      <c r="G843" s="55">
        <v>443763.45292535075</v>
      </c>
      <c r="H843" s="56">
        <v>0.47556495174051627</v>
      </c>
      <c r="I843" s="58">
        <v>211038.34507464932</v>
      </c>
      <c r="J843" s="58">
        <v>688.83</v>
      </c>
      <c r="K843" s="58">
        <v>466.82458755033741</v>
      </c>
      <c r="L843" s="58">
        <v>688.83</v>
      </c>
      <c r="M843" s="51" t="s">
        <v>6525</v>
      </c>
      <c r="N843" s="54" t="s">
        <v>6526</v>
      </c>
    </row>
    <row r="844" spans="1:14" ht="15.75" customHeight="1" x14ac:dyDescent="0.2">
      <c r="A844" s="50" t="s">
        <v>5296</v>
      </c>
      <c r="B844" s="50" t="s">
        <v>5297</v>
      </c>
      <c r="C844" s="50">
        <v>6172</v>
      </c>
      <c r="D844" s="50" t="s">
        <v>5298</v>
      </c>
      <c r="E844" s="55">
        <v>470.18</v>
      </c>
      <c r="F844" s="55">
        <v>370216.21679999999</v>
      </c>
      <c r="G844" s="55">
        <v>365462.35270203761</v>
      </c>
      <c r="H844" s="56">
        <v>1.3007807952898132E-2</v>
      </c>
      <c r="I844" s="58">
        <v>4753.8640979623888</v>
      </c>
      <c r="J844" s="58">
        <v>787.39252371432212</v>
      </c>
      <c r="K844" s="58">
        <v>777.28179144590922</v>
      </c>
      <c r="L844" s="58">
        <v>786.26</v>
      </c>
      <c r="M844" s="51" t="s">
        <v>6525</v>
      </c>
      <c r="N844" s="54" t="s">
        <v>6528</v>
      </c>
    </row>
    <row r="845" spans="1:14" ht="15.75" customHeight="1" x14ac:dyDescent="0.2">
      <c r="A845" s="50" t="s">
        <v>5299</v>
      </c>
      <c r="B845" s="50" t="s">
        <v>5300</v>
      </c>
      <c r="C845" s="50">
        <v>6173</v>
      </c>
      <c r="D845" s="50" t="s">
        <v>5301</v>
      </c>
      <c r="E845" s="55">
        <v>313.68</v>
      </c>
      <c r="F845" s="55">
        <v>466206.24300000002</v>
      </c>
      <c r="G845" s="55">
        <v>533822.31599893665</v>
      </c>
      <c r="H845" s="56">
        <v>-0.12666400592940241</v>
      </c>
      <c r="I845" s="58">
        <v>-67616.072998936637</v>
      </c>
      <c r="J845" s="58">
        <v>1486.2479055087988</v>
      </c>
      <c r="K845" s="58">
        <v>1701.8053940287448</v>
      </c>
      <c r="L845" s="58">
        <v>1470.95</v>
      </c>
      <c r="M845" s="51" t="s">
        <v>6523</v>
      </c>
      <c r="N845" s="54" t="s">
        <v>6530</v>
      </c>
    </row>
    <row r="846" spans="1:14" ht="15.75" customHeight="1" x14ac:dyDescent="0.2">
      <c r="A846" s="50" t="s">
        <v>5308</v>
      </c>
      <c r="B846" s="50" t="s">
        <v>5309</v>
      </c>
      <c r="C846" s="50">
        <v>6176</v>
      </c>
      <c r="D846" s="50" t="s">
        <v>5310</v>
      </c>
      <c r="E846" s="55">
        <v>447.72999999999996</v>
      </c>
      <c r="F846" s="55">
        <v>112554.8447</v>
      </c>
      <c r="G846" s="55">
        <v>124069.64867740597</v>
      </c>
      <c r="H846" s="56">
        <v>-9.2809193063370876E-2</v>
      </c>
      <c r="I846" s="58">
        <v>-11514.803977405973</v>
      </c>
      <c r="J846" s="58">
        <v>251.39000000000001</v>
      </c>
      <c r="K846" s="58">
        <v>277.10818724991844</v>
      </c>
      <c r="L846" s="58">
        <v>251.39</v>
      </c>
      <c r="M846" s="51" t="s">
        <v>6525</v>
      </c>
      <c r="N846" s="54" t="s">
        <v>6527</v>
      </c>
    </row>
    <row r="847" spans="1:14" ht="15.75" customHeight="1" x14ac:dyDescent="0.2">
      <c r="A847" s="50" t="s">
        <v>5311</v>
      </c>
      <c r="B847" s="50" t="s">
        <v>5312</v>
      </c>
      <c r="C847" s="50">
        <v>6177</v>
      </c>
      <c r="D847" s="50" t="s">
        <v>5313</v>
      </c>
      <c r="E847" s="55">
        <v>518.68999999999994</v>
      </c>
      <c r="F847" s="55">
        <v>641877.46309999994</v>
      </c>
      <c r="G847" s="55">
        <v>772535.75565888989</v>
      </c>
      <c r="H847" s="56">
        <v>-0.16912912004629799</v>
      </c>
      <c r="I847" s="58">
        <v>-130658.29255888995</v>
      </c>
      <c r="J847" s="58">
        <v>1237.4972779502207</v>
      </c>
      <c r="K847" s="58">
        <v>1489.3978207771308</v>
      </c>
      <c r="L847" s="58">
        <v>1223.4100000000001</v>
      </c>
      <c r="M847" s="51" t="s">
        <v>6525</v>
      </c>
      <c r="N847" s="54" t="s">
        <v>6528</v>
      </c>
    </row>
    <row r="848" spans="1:14" ht="15.75" customHeight="1" x14ac:dyDescent="0.2">
      <c r="A848" s="50" t="s">
        <v>5314</v>
      </c>
      <c r="B848" s="50" t="s">
        <v>5315</v>
      </c>
      <c r="C848" s="50">
        <v>6178</v>
      </c>
      <c r="D848" s="50" t="s">
        <v>5316</v>
      </c>
      <c r="E848" s="55">
        <v>915.59000000000015</v>
      </c>
      <c r="F848" s="55">
        <v>2118073.8301999997</v>
      </c>
      <c r="G848" s="55">
        <v>2269609.4281981164</v>
      </c>
      <c r="H848" s="56">
        <v>-6.6767257888254106E-2</v>
      </c>
      <c r="I848" s="58">
        <v>-151535.59799811663</v>
      </c>
      <c r="J848" s="58">
        <v>2313.3431232320136</v>
      </c>
      <c r="K848" s="58">
        <v>2478.8490789524963</v>
      </c>
      <c r="L848" s="58">
        <v>2305.06</v>
      </c>
      <c r="M848" s="51" t="s">
        <v>6524</v>
      </c>
      <c r="N848" s="54" t="s">
        <v>6528</v>
      </c>
    </row>
    <row r="849" spans="1:14" ht="15.75" customHeight="1" x14ac:dyDescent="0.2">
      <c r="A849" s="50" t="s">
        <v>5317</v>
      </c>
      <c r="B849" s="50" t="s">
        <v>5318</v>
      </c>
      <c r="C849" s="50">
        <v>6179</v>
      </c>
      <c r="D849" s="50" t="s">
        <v>5319</v>
      </c>
      <c r="E849" s="55">
        <v>653.19999999999993</v>
      </c>
      <c r="F849" s="55">
        <v>2812159.2369999997</v>
      </c>
      <c r="G849" s="55">
        <v>2646516.9661784498</v>
      </c>
      <c r="H849" s="56">
        <v>6.2588781004769389E-2</v>
      </c>
      <c r="I849" s="58">
        <v>165642.27082154993</v>
      </c>
      <c r="J849" s="58">
        <v>4305.2039758113897</v>
      </c>
      <c r="K849" s="58">
        <v>4051.6181356069351</v>
      </c>
      <c r="L849" s="58">
        <v>4294.6000000000004</v>
      </c>
      <c r="M849" s="51" t="s">
        <v>6525</v>
      </c>
      <c r="N849" s="54" t="s">
        <v>6530</v>
      </c>
    </row>
    <row r="850" spans="1:14" ht="15.75" customHeight="1" x14ac:dyDescent="0.2">
      <c r="A850" s="50" t="s">
        <v>5326</v>
      </c>
      <c r="B850" s="50" t="s">
        <v>5327</v>
      </c>
      <c r="C850" s="50">
        <v>6182</v>
      </c>
      <c r="D850" s="50" t="s">
        <v>5328</v>
      </c>
      <c r="E850" s="55">
        <v>6329.55</v>
      </c>
      <c r="F850" s="55">
        <v>7232428.5692999996</v>
      </c>
      <c r="G850" s="55">
        <v>8352467.7081149621</v>
      </c>
      <c r="H850" s="56">
        <v>-0.13409679366096461</v>
      </c>
      <c r="I850" s="58">
        <v>-1120039.1388149625</v>
      </c>
      <c r="J850" s="58">
        <v>1142.6449857098844</v>
      </c>
      <c r="K850" s="58">
        <v>1319.5989775126134</v>
      </c>
      <c r="L850" s="58">
        <v>1129.3699999999999</v>
      </c>
      <c r="M850" s="51" t="s">
        <v>6521</v>
      </c>
      <c r="N850" s="54" t="s">
        <v>6522</v>
      </c>
    </row>
    <row r="851" spans="1:14" ht="15.75" customHeight="1" x14ac:dyDescent="0.2">
      <c r="A851" s="50" t="s">
        <v>5329</v>
      </c>
      <c r="B851" s="50" t="s">
        <v>5330</v>
      </c>
      <c r="C851" s="50">
        <v>6183</v>
      </c>
      <c r="D851" s="50" t="s">
        <v>5331</v>
      </c>
      <c r="E851" s="55">
        <v>4886.54</v>
      </c>
      <c r="F851" s="55">
        <v>9904092.0965000018</v>
      </c>
      <c r="G851" s="55">
        <v>11790286.196458049</v>
      </c>
      <c r="H851" s="56">
        <v>-0.15997865264073774</v>
      </c>
      <c r="I851" s="58">
        <v>-1886194.0999580473</v>
      </c>
      <c r="J851" s="58">
        <v>2026.8108102051763</v>
      </c>
      <c r="K851" s="58">
        <v>2412.8086941799411</v>
      </c>
      <c r="L851" s="58">
        <v>2011.38</v>
      </c>
      <c r="M851" s="51" t="s">
        <v>6521</v>
      </c>
      <c r="N851" s="54" t="s">
        <v>6522</v>
      </c>
    </row>
    <row r="852" spans="1:14" ht="15.75" customHeight="1" x14ac:dyDescent="0.2">
      <c r="A852" s="50" t="s">
        <v>5332</v>
      </c>
      <c r="B852" s="50" t="s">
        <v>5333</v>
      </c>
      <c r="C852" s="50">
        <v>6184</v>
      </c>
      <c r="D852" s="50" t="s">
        <v>5334</v>
      </c>
      <c r="E852" s="55">
        <v>2199.39</v>
      </c>
      <c r="F852" s="55">
        <v>6751733.4068</v>
      </c>
      <c r="G852" s="55">
        <v>7616901.6396248648</v>
      </c>
      <c r="H852" s="56">
        <v>-0.11358532297752955</v>
      </c>
      <c r="I852" s="58">
        <v>-865168.2328248648</v>
      </c>
      <c r="J852" s="58">
        <v>3069.8209079790308</v>
      </c>
      <c r="K852" s="58">
        <v>3463.1882656667826</v>
      </c>
      <c r="L852" s="58">
        <v>3035.62</v>
      </c>
      <c r="M852" s="51" t="s">
        <v>6521</v>
      </c>
      <c r="N852" s="54" t="s">
        <v>6527</v>
      </c>
    </row>
    <row r="853" spans="1:14" ht="15.75" customHeight="1" x14ac:dyDescent="0.2">
      <c r="A853" s="50" t="s">
        <v>5335</v>
      </c>
      <c r="B853" s="50" t="s">
        <v>5336</v>
      </c>
      <c r="C853" s="50">
        <v>6185</v>
      </c>
      <c r="D853" s="50" t="s">
        <v>5337</v>
      </c>
      <c r="E853" s="55">
        <v>564.14</v>
      </c>
      <c r="F853" s="55">
        <v>2519008.7206000001</v>
      </c>
      <c r="G853" s="55">
        <v>2342271.6305282344</v>
      </c>
      <c r="H853" s="56">
        <v>7.545542018621787E-2</v>
      </c>
      <c r="I853" s="58">
        <v>176737.09007176571</v>
      </c>
      <c r="J853" s="58">
        <v>4465.2191310667567</v>
      </c>
      <c r="K853" s="58">
        <v>4151.933262183562</v>
      </c>
      <c r="L853" s="58">
        <v>4418.8</v>
      </c>
      <c r="M853" s="51" t="s">
        <v>6523</v>
      </c>
      <c r="N853" s="54" t="s">
        <v>6530</v>
      </c>
    </row>
    <row r="854" spans="1:14" ht="15.75" customHeight="1" x14ac:dyDescent="0.2">
      <c r="A854" s="50" t="s">
        <v>5338</v>
      </c>
      <c r="B854" s="50" t="s">
        <v>5339</v>
      </c>
      <c r="C854" s="50">
        <v>6186</v>
      </c>
      <c r="D854" s="50" t="s">
        <v>5340</v>
      </c>
      <c r="E854" s="55">
        <v>12562.300000000001</v>
      </c>
      <c r="F854" s="55">
        <v>5722881.3880000003</v>
      </c>
      <c r="G854" s="55">
        <v>6644482.6679403652</v>
      </c>
      <c r="H854" s="56">
        <v>-0.13870173586080548</v>
      </c>
      <c r="I854" s="58">
        <v>-921601.27994036488</v>
      </c>
      <c r="J854" s="58">
        <v>455.56</v>
      </c>
      <c r="K854" s="58">
        <v>528.92246387527484</v>
      </c>
      <c r="L854" s="58">
        <v>455.56</v>
      </c>
      <c r="M854" s="51" t="s">
        <v>6521</v>
      </c>
      <c r="N854" s="54" t="s">
        <v>6522</v>
      </c>
    </row>
    <row r="855" spans="1:14" ht="15.75" customHeight="1" x14ac:dyDescent="0.2">
      <c r="A855" s="50" t="s">
        <v>5356</v>
      </c>
      <c r="B855" s="50" t="s">
        <v>5357</v>
      </c>
      <c r="C855" s="50">
        <v>6192</v>
      </c>
      <c r="D855" s="50" t="s">
        <v>5358</v>
      </c>
      <c r="E855" s="55">
        <v>647.08999999999992</v>
      </c>
      <c r="F855" s="55">
        <v>379613.3444</v>
      </c>
      <c r="G855" s="55">
        <v>413690.00493916252</v>
      </c>
      <c r="H855" s="56">
        <v>-8.2372453122656064E-2</v>
      </c>
      <c r="I855" s="58">
        <v>-34076.66053916252</v>
      </c>
      <c r="J855" s="58">
        <v>586.64690290376927</v>
      </c>
      <c r="K855" s="58">
        <v>639.30829550628596</v>
      </c>
      <c r="L855" s="58">
        <v>579.46</v>
      </c>
      <c r="M855" s="51" t="s">
        <v>6525</v>
      </c>
      <c r="N855" s="54" t="s">
        <v>6527</v>
      </c>
    </row>
    <row r="856" spans="1:14" ht="15.75" customHeight="1" x14ac:dyDescent="0.2">
      <c r="A856" s="50" t="s">
        <v>5401</v>
      </c>
      <c r="B856" s="50" t="s">
        <v>5402</v>
      </c>
      <c r="C856" s="50">
        <v>6209</v>
      </c>
      <c r="D856" s="50" t="s">
        <v>5403</v>
      </c>
      <c r="E856" s="55">
        <v>780.34</v>
      </c>
      <c r="F856" s="55">
        <v>359596.27880000003</v>
      </c>
      <c r="G856" s="55">
        <v>330298.31014283129</v>
      </c>
      <c r="H856" s="56">
        <v>8.8701539661221407E-2</v>
      </c>
      <c r="I856" s="58">
        <v>29297.968657168734</v>
      </c>
      <c r="J856" s="58">
        <v>460.82</v>
      </c>
      <c r="K856" s="58">
        <v>423.27486754854459</v>
      </c>
      <c r="L856" s="58">
        <v>460.82</v>
      </c>
      <c r="M856" s="51" t="s">
        <v>6523</v>
      </c>
      <c r="N856" s="54" t="s">
        <v>6530</v>
      </c>
    </row>
    <row r="857" spans="1:14" ht="15.75" customHeight="1" x14ac:dyDescent="0.2">
      <c r="A857" s="50" t="s">
        <v>5374</v>
      </c>
      <c r="B857" s="50" t="s">
        <v>5375</v>
      </c>
      <c r="C857" s="50">
        <v>6198</v>
      </c>
      <c r="D857" s="50" t="s">
        <v>5376</v>
      </c>
      <c r="E857" s="55">
        <v>626.56999999999994</v>
      </c>
      <c r="F857" s="55">
        <v>676498.79930000007</v>
      </c>
      <c r="G857" s="55">
        <v>672358.97727629717</v>
      </c>
      <c r="H857" s="56">
        <v>6.1571603319303669E-3</v>
      </c>
      <c r="I857" s="58">
        <v>4139.8220237029018</v>
      </c>
      <c r="J857" s="58">
        <v>1079.6859078794071</v>
      </c>
      <c r="K857" s="58">
        <v>1073.0787897222931</v>
      </c>
      <c r="L857" s="58">
        <v>987.08</v>
      </c>
      <c r="M857" s="51" t="s">
        <v>6523</v>
      </c>
      <c r="N857" s="54" t="s">
        <v>6530</v>
      </c>
    </row>
    <row r="858" spans="1:14" ht="15.75" customHeight="1" x14ac:dyDescent="0.2">
      <c r="A858" s="50" t="s">
        <v>5407</v>
      </c>
      <c r="B858" s="50" t="s">
        <v>5408</v>
      </c>
      <c r="C858" s="50">
        <v>6327</v>
      </c>
      <c r="D858" s="50" t="s">
        <v>5409</v>
      </c>
      <c r="E858" s="55">
        <v>427.27</v>
      </c>
      <c r="F858" s="55">
        <v>1139293.8857999998</v>
      </c>
      <c r="G858" s="55">
        <v>1197470.9139396355</v>
      </c>
      <c r="H858" s="56">
        <v>-4.8583249465521838E-2</v>
      </c>
      <c r="I858" s="58">
        <v>-58177.028139635688</v>
      </c>
      <c r="J858" s="58">
        <v>2666.4495185713949</v>
      </c>
      <c r="K858" s="58">
        <v>2802.60938970589</v>
      </c>
      <c r="L858" s="58">
        <v>2656.44</v>
      </c>
      <c r="M858" s="51" t="s">
        <v>6524</v>
      </c>
      <c r="N858" s="54" t="s">
        <v>6527</v>
      </c>
    </row>
    <row r="859" spans="1:14" ht="15.75" customHeight="1" x14ac:dyDescent="0.2">
      <c r="A859" s="50" t="s">
        <v>5410</v>
      </c>
      <c r="B859" s="50" t="s">
        <v>5411</v>
      </c>
      <c r="C859" s="50">
        <v>6328</v>
      </c>
      <c r="D859" s="50" t="s">
        <v>5412</v>
      </c>
      <c r="E859" s="55">
        <v>345.13</v>
      </c>
      <c r="F859" s="55">
        <v>1376721.8379000004</v>
      </c>
      <c r="G859" s="55">
        <v>1321743.2420693841</v>
      </c>
      <c r="H859" s="56">
        <v>4.1595518766972539E-2</v>
      </c>
      <c r="I859" s="58">
        <v>54978.595830616308</v>
      </c>
      <c r="J859" s="58">
        <v>3988.9949813113913</v>
      </c>
      <c r="K859" s="58">
        <v>3829.6967579444968</v>
      </c>
      <c r="L859" s="58">
        <v>4020.57</v>
      </c>
      <c r="M859" s="51" t="s">
        <v>6524</v>
      </c>
      <c r="N859" s="54" t="s">
        <v>6528</v>
      </c>
    </row>
    <row r="860" spans="1:14" s="55" customFormat="1" ht="15.75" customHeight="1" x14ac:dyDescent="0.2">
      <c r="A860" s="50" t="s">
        <v>5419</v>
      </c>
      <c r="B860" s="50" t="s">
        <v>5420</v>
      </c>
      <c r="C860" s="50">
        <v>6331</v>
      </c>
      <c r="D860" s="50" t="s">
        <v>5421</v>
      </c>
      <c r="E860" s="55">
        <v>1940.3399999999997</v>
      </c>
      <c r="F860" s="55">
        <v>2748544.6214000001</v>
      </c>
      <c r="G860" s="55">
        <v>2679416.4955932302</v>
      </c>
      <c r="H860" s="56">
        <v>2.5799694045499422E-2</v>
      </c>
      <c r="I860" s="58">
        <v>69128.125806769822</v>
      </c>
      <c r="J860" s="58">
        <v>1416.5273206757581</v>
      </c>
      <c r="K860" s="58">
        <v>1380.9005100102202</v>
      </c>
      <c r="L860" s="58">
        <v>1408.43</v>
      </c>
      <c r="M860" s="51" t="s">
        <v>6521</v>
      </c>
      <c r="N860" s="54" t="s">
        <v>6522</v>
      </c>
    </row>
    <row r="861" spans="1:14" ht="15.75" customHeight="1" x14ac:dyDescent="0.2">
      <c r="A861" s="50" t="s">
        <v>5422</v>
      </c>
      <c r="B861" s="50" t="s">
        <v>5423</v>
      </c>
      <c r="C861" s="50">
        <v>6332</v>
      </c>
      <c r="D861" s="50" t="s">
        <v>5424</v>
      </c>
      <c r="E861" s="55">
        <v>384.56</v>
      </c>
      <c r="F861" s="55">
        <v>957921.16639999987</v>
      </c>
      <c r="G861" s="55">
        <v>890475.45022727002</v>
      </c>
      <c r="H861" s="56">
        <v>7.5741241553055838E-2</v>
      </c>
      <c r="I861" s="58">
        <v>67445.716172729852</v>
      </c>
      <c r="J861" s="58">
        <v>2490.9537299771164</v>
      </c>
      <c r="K861" s="58">
        <v>2315.5696126151188</v>
      </c>
      <c r="L861" s="58">
        <v>2456.4699999999998</v>
      </c>
      <c r="M861" s="51" t="s">
        <v>6525</v>
      </c>
      <c r="N861" s="54" t="s">
        <v>6526</v>
      </c>
    </row>
    <row r="862" spans="1:14" ht="15.75" customHeight="1" x14ac:dyDescent="0.2">
      <c r="A862" s="50" t="s">
        <v>5431</v>
      </c>
      <c r="B862" s="50" t="s">
        <v>5432</v>
      </c>
      <c r="C862" s="50">
        <v>6335</v>
      </c>
      <c r="D862" s="50" t="s">
        <v>5433</v>
      </c>
      <c r="E862" s="55">
        <v>1577.1899999999998</v>
      </c>
      <c r="F862" s="55">
        <v>993611.03760000016</v>
      </c>
      <c r="G862" s="55">
        <v>1467219.5655166435</v>
      </c>
      <c r="H862" s="56">
        <v>-0.32279321994310672</v>
      </c>
      <c r="I862" s="58">
        <v>-473608.5279166433</v>
      </c>
      <c r="J862" s="58">
        <v>629.98816731021645</v>
      </c>
      <c r="K862" s="58">
        <v>930.27445362742833</v>
      </c>
      <c r="L862" s="58">
        <v>615.69000000000005</v>
      </c>
      <c r="M862" s="51" t="s">
        <v>6521</v>
      </c>
      <c r="N862" s="54" t="s">
        <v>6522</v>
      </c>
    </row>
    <row r="863" spans="1:14" ht="15.75" customHeight="1" x14ac:dyDescent="0.2">
      <c r="A863" s="50" t="s">
        <v>5443</v>
      </c>
      <c r="B863" s="50" t="s">
        <v>5444</v>
      </c>
      <c r="C863" s="50">
        <v>6339</v>
      </c>
      <c r="D863" s="50" t="s">
        <v>5445</v>
      </c>
      <c r="E863" s="55">
        <v>2179.4</v>
      </c>
      <c r="F863" s="55">
        <v>1341834.7860000001</v>
      </c>
      <c r="G863" s="55">
        <v>1075614.6039496942</v>
      </c>
      <c r="H863" s="56">
        <v>0.24750517617809953</v>
      </c>
      <c r="I863" s="58">
        <v>266220.18205030588</v>
      </c>
      <c r="J863" s="58">
        <v>615.69000000000005</v>
      </c>
      <c r="K863" s="58">
        <v>493.53703035225021</v>
      </c>
      <c r="L863" s="58">
        <v>615.69000000000005</v>
      </c>
      <c r="M863" s="51" t="s">
        <v>6521</v>
      </c>
      <c r="N863" s="54" t="s">
        <v>6522</v>
      </c>
    </row>
    <row r="864" spans="1:14" ht="15.75" customHeight="1" x14ac:dyDescent="0.2">
      <c r="A864" s="50" t="s">
        <v>5470</v>
      </c>
      <c r="B864" s="50" t="s">
        <v>5471</v>
      </c>
      <c r="C864" s="50">
        <v>6474</v>
      </c>
      <c r="D864" s="50" t="s">
        <v>5472</v>
      </c>
      <c r="E864" s="55">
        <v>145.03</v>
      </c>
      <c r="F864" s="55">
        <v>576565.31469999999</v>
      </c>
      <c r="G864" s="55">
        <v>596278.03112321347</v>
      </c>
      <c r="H864" s="56">
        <v>-3.3059605409376691E-2</v>
      </c>
      <c r="I864" s="58">
        <v>-19712.716423213482</v>
      </c>
      <c r="J864" s="58">
        <v>3975.49</v>
      </c>
      <c r="K864" s="58">
        <v>4111.4116467159447</v>
      </c>
      <c r="L864" s="58">
        <v>3975.49</v>
      </c>
      <c r="M864" s="51" t="s">
        <v>6525</v>
      </c>
      <c r="N864" s="54" t="s">
        <v>6527</v>
      </c>
    </row>
    <row r="865" spans="1:14" ht="15.75" customHeight="1" x14ac:dyDescent="0.2">
      <c r="A865" s="50" t="s">
        <v>5473</v>
      </c>
      <c r="B865" s="50" t="s">
        <v>5474</v>
      </c>
      <c r="C865" s="50">
        <v>6482</v>
      </c>
      <c r="D865" s="50" t="s">
        <v>5475</v>
      </c>
      <c r="E865" s="55">
        <v>3302.2400000000002</v>
      </c>
      <c r="F865" s="55">
        <v>1091852.6335999998</v>
      </c>
      <c r="G865" s="55">
        <v>1105045.7211243005</v>
      </c>
      <c r="H865" s="56">
        <v>-1.193895173032089E-2</v>
      </c>
      <c r="I865" s="58">
        <v>-13193.087524300674</v>
      </c>
      <c r="J865" s="58">
        <v>330.63999999999993</v>
      </c>
      <c r="K865" s="58">
        <v>334.63519342152614</v>
      </c>
      <c r="L865" s="58">
        <v>330.64</v>
      </c>
      <c r="M865" s="51" t="s">
        <v>6521</v>
      </c>
      <c r="N865" s="54" t="s">
        <v>6526</v>
      </c>
    </row>
    <row r="866" spans="1:14" ht="15.75" customHeight="1" x14ac:dyDescent="0.2">
      <c r="A866" s="50" t="s">
        <v>5488</v>
      </c>
      <c r="B866" s="50" t="s">
        <v>5489</v>
      </c>
      <c r="C866" s="50">
        <v>6487</v>
      </c>
      <c r="D866" s="50" t="s">
        <v>5490</v>
      </c>
      <c r="E866" s="55">
        <v>4190.43</v>
      </c>
      <c r="F866" s="55">
        <v>5938077.1546999998</v>
      </c>
      <c r="G866" s="55">
        <v>5255392.4768031193</v>
      </c>
      <c r="H866" s="56">
        <v>0.12990174966193213</v>
      </c>
      <c r="I866" s="58">
        <v>682684.67789688054</v>
      </c>
      <c r="J866" s="58">
        <v>1417.0567590199573</v>
      </c>
      <c r="K866" s="58">
        <v>1254.1415742067327</v>
      </c>
      <c r="L866" s="58">
        <v>1410.81</v>
      </c>
      <c r="M866" s="51" t="s">
        <v>6525</v>
      </c>
      <c r="N866" s="54" t="s">
        <v>6522</v>
      </c>
    </row>
    <row r="867" spans="1:14" ht="15.75" customHeight="1" x14ac:dyDescent="0.2">
      <c r="A867" s="50" t="s">
        <v>5491</v>
      </c>
      <c r="B867" s="50" t="s">
        <v>5492</v>
      </c>
      <c r="C867" s="50">
        <v>6488</v>
      </c>
      <c r="D867" s="50" t="s">
        <v>5493</v>
      </c>
      <c r="E867" s="55">
        <v>1281.9599999999998</v>
      </c>
      <c r="F867" s="55">
        <v>2532726.7377000004</v>
      </c>
      <c r="G867" s="55">
        <v>2279944.1685466515</v>
      </c>
      <c r="H867" s="56">
        <v>0.11087226285654395</v>
      </c>
      <c r="I867" s="58">
        <v>252782.56915334892</v>
      </c>
      <c r="J867" s="58">
        <v>1975.6675229336336</v>
      </c>
      <c r="K867" s="58">
        <v>1778.4830794616462</v>
      </c>
      <c r="L867" s="58">
        <v>1954.57</v>
      </c>
      <c r="M867" s="51" t="s">
        <v>6525</v>
      </c>
      <c r="N867" s="54" t="s">
        <v>6522</v>
      </c>
    </row>
    <row r="868" spans="1:14" ht="15.75" customHeight="1" x14ac:dyDescent="0.2">
      <c r="A868" s="50" t="s">
        <v>5494</v>
      </c>
      <c r="B868" s="50" t="s">
        <v>5495</v>
      </c>
      <c r="C868" s="50">
        <v>6489</v>
      </c>
      <c r="D868" s="50" t="s">
        <v>5496</v>
      </c>
      <c r="E868" s="55">
        <v>518.33000000000004</v>
      </c>
      <c r="F868" s="55">
        <v>1669489.4416999999</v>
      </c>
      <c r="G868" s="55">
        <v>1577197.8084255396</v>
      </c>
      <c r="H868" s="56">
        <v>5.8516206896452427E-2</v>
      </c>
      <c r="I868" s="58">
        <v>92291.633274460211</v>
      </c>
      <c r="J868" s="58">
        <v>3220.9006650203532</v>
      </c>
      <c r="K868" s="58">
        <v>3042.8449220101857</v>
      </c>
      <c r="L868" s="58">
        <v>3177.49</v>
      </c>
      <c r="M868" s="51" t="s">
        <v>6523</v>
      </c>
      <c r="N868" s="54" t="s">
        <v>6530</v>
      </c>
    </row>
    <row r="869" spans="1:14" ht="15.75" customHeight="1" x14ac:dyDescent="0.2">
      <c r="A869" s="50" t="s">
        <v>5500</v>
      </c>
      <c r="B869" s="50" t="s">
        <v>5501</v>
      </c>
      <c r="C869" s="50">
        <v>6491</v>
      </c>
      <c r="D869" s="50" t="s">
        <v>5502</v>
      </c>
      <c r="E869" s="55">
        <v>8145.01</v>
      </c>
      <c r="F869" s="55">
        <v>4624818.1281000003</v>
      </c>
      <c r="G869" s="55">
        <v>3593446.5709411483</v>
      </c>
      <c r="H869" s="56">
        <v>0.28701457967934352</v>
      </c>
      <c r="I869" s="58">
        <v>1031371.557158852</v>
      </c>
      <c r="J869" s="58">
        <v>567.81000000000006</v>
      </c>
      <c r="K869" s="58">
        <v>441.18381327231623</v>
      </c>
      <c r="L869" s="58">
        <v>567.80999999999995</v>
      </c>
      <c r="M869" s="51" t="s">
        <v>6524</v>
      </c>
      <c r="N869" s="54" t="s">
        <v>6522</v>
      </c>
    </row>
    <row r="870" spans="1:14" ht="15.75" customHeight="1" x14ac:dyDescent="0.2">
      <c r="A870" s="50" t="s">
        <v>5533</v>
      </c>
      <c r="B870" s="50" t="s">
        <v>5534</v>
      </c>
      <c r="C870" s="50">
        <v>6522</v>
      </c>
      <c r="D870" s="50" t="s">
        <v>5535</v>
      </c>
      <c r="E870" s="55">
        <v>567.36999999999989</v>
      </c>
      <c r="F870" s="55">
        <v>223708.31730000002</v>
      </c>
      <c r="G870" s="55">
        <v>224199.40177334813</v>
      </c>
      <c r="H870" s="56">
        <v>-2.1903915419210218E-3</v>
      </c>
      <c r="I870" s="58">
        <v>-491.08447334810626</v>
      </c>
      <c r="J870" s="58">
        <v>394.29000000000013</v>
      </c>
      <c r="K870" s="58">
        <v>395.15554536430932</v>
      </c>
      <c r="L870" s="58">
        <v>394.29</v>
      </c>
      <c r="M870" s="51" t="s">
        <v>6525</v>
      </c>
      <c r="N870" s="54" t="s">
        <v>6522</v>
      </c>
    </row>
    <row r="871" spans="1:14" ht="15.75" customHeight="1" x14ac:dyDescent="0.2">
      <c r="A871" s="50" t="s">
        <v>5538</v>
      </c>
      <c r="B871" s="50" t="s">
        <v>5539</v>
      </c>
      <c r="C871" s="50">
        <v>6526</v>
      </c>
      <c r="D871" s="50" t="s">
        <v>5540</v>
      </c>
      <c r="E871" s="55">
        <v>767.12999999999988</v>
      </c>
      <c r="F871" s="55">
        <v>732354.3030999999</v>
      </c>
      <c r="G871" s="55">
        <v>564639.89893754164</v>
      </c>
      <c r="H871" s="56">
        <v>0.29702896390786271</v>
      </c>
      <c r="I871" s="58">
        <v>167714.40416245826</v>
      </c>
      <c r="J871" s="58">
        <v>954.66779176932209</v>
      </c>
      <c r="K871" s="58">
        <v>736.04199931894425</v>
      </c>
      <c r="L871" s="58">
        <v>927.17</v>
      </c>
      <c r="M871" s="51" t="s">
        <v>6524</v>
      </c>
      <c r="N871" s="54" t="s">
        <v>6522</v>
      </c>
    </row>
    <row r="872" spans="1:14" ht="15.75" customHeight="1" x14ac:dyDescent="0.2">
      <c r="A872" s="50" t="s">
        <v>5541</v>
      </c>
      <c r="B872" s="50" t="s">
        <v>5542</v>
      </c>
      <c r="C872" s="50">
        <v>6527</v>
      </c>
      <c r="D872" s="50" t="s">
        <v>5543</v>
      </c>
      <c r="E872" s="55">
        <v>349.09</v>
      </c>
      <c r="F872" s="55">
        <v>993788.55670000007</v>
      </c>
      <c r="G872" s="55">
        <v>815829.88976708404</v>
      </c>
      <c r="H872" s="56">
        <v>0.21813207528314815</v>
      </c>
      <c r="I872" s="58">
        <v>177958.66693291604</v>
      </c>
      <c r="J872" s="58">
        <v>2846.797549915495</v>
      </c>
      <c r="K872" s="58">
        <v>2337.0187910483946</v>
      </c>
      <c r="L872" s="58">
        <v>3153.59</v>
      </c>
      <c r="M872" s="51" t="s">
        <v>6523</v>
      </c>
      <c r="N872" s="54" t="s">
        <v>6530</v>
      </c>
    </row>
    <row r="873" spans="1:14" ht="15.75" customHeight="1" x14ac:dyDescent="0.2">
      <c r="A873" s="50" t="s">
        <v>5544</v>
      </c>
      <c r="B873" s="50" t="s">
        <v>5545</v>
      </c>
      <c r="C873" s="50">
        <v>6528</v>
      </c>
      <c r="D873" s="50" t="s">
        <v>5546</v>
      </c>
      <c r="E873" s="55">
        <v>512.87</v>
      </c>
      <c r="F873" s="55">
        <v>2117048.4972000001</v>
      </c>
      <c r="G873" s="55">
        <v>1975867.3082149089</v>
      </c>
      <c r="H873" s="56">
        <v>7.1452768309953507E-2</v>
      </c>
      <c r="I873" s="58">
        <v>141181.18898509117</v>
      </c>
      <c r="J873" s="58">
        <v>4127.8462323785752</v>
      </c>
      <c r="K873" s="58">
        <v>3852.569478064439</v>
      </c>
      <c r="L873" s="58">
        <v>4211.28</v>
      </c>
      <c r="M873" s="51" t="s">
        <v>6525</v>
      </c>
      <c r="N873" s="54" t="s">
        <v>6530</v>
      </c>
    </row>
    <row r="874" spans="1:14" ht="15.75" customHeight="1" x14ac:dyDescent="0.2">
      <c r="A874" s="50" t="s">
        <v>5550</v>
      </c>
      <c r="B874" s="50" t="s">
        <v>5551</v>
      </c>
      <c r="C874" s="50">
        <v>6530</v>
      </c>
      <c r="D874" s="50" t="s">
        <v>5552</v>
      </c>
      <c r="E874" s="55">
        <v>534.83000000000004</v>
      </c>
      <c r="F874" s="55">
        <v>127867.15640000001</v>
      </c>
      <c r="G874" s="55">
        <v>170551.44219223168</v>
      </c>
      <c r="H874" s="56">
        <v>-0.25027220669363459</v>
      </c>
      <c r="I874" s="58">
        <v>-42684.285792231676</v>
      </c>
      <c r="J874" s="58">
        <v>239.07999999999998</v>
      </c>
      <c r="K874" s="58">
        <v>318.88907165310786</v>
      </c>
      <c r="L874" s="58">
        <v>239.08</v>
      </c>
      <c r="M874" s="51" t="s">
        <v>6525</v>
      </c>
      <c r="N874" s="54" t="s">
        <v>6530</v>
      </c>
    </row>
    <row r="875" spans="1:14" ht="15.75" customHeight="1" x14ac:dyDescent="0.2">
      <c r="A875" s="50" t="s">
        <v>5553</v>
      </c>
      <c r="B875" s="50" t="s">
        <v>5554</v>
      </c>
      <c r="C875" s="50">
        <v>6531</v>
      </c>
      <c r="D875" s="50" t="s">
        <v>5555</v>
      </c>
      <c r="E875" s="55">
        <v>228.79000000000002</v>
      </c>
      <c r="F875" s="55">
        <v>168782.6704</v>
      </c>
      <c r="G875" s="55">
        <v>248394.04763011108</v>
      </c>
      <c r="H875" s="56">
        <v>-0.32050436791731052</v>
      </c>
      <c r="I875" s="58">
        <v>-79611.377230111073</v>
      </c>
      <c r="J875" s="58">
        <v>737.71873945539573</v>
      </c>
      <c r="K875" s="58">
        <v>1085.6857713628701</v>
      </c>
      <c r="L875" s="58">
        <v>802.91</v>
      </c>
      <c r="M875" s="51" t="s">
        <v>6525</v>
      </c>
      <c r="N875" s="54" t="s">
        <v>6527</v>
      </c>
    </row>
    <row r="876" spans="1:14" ht="15.75" customHeight="1" x14ac:dyDescent="0.2">
      <c r="A876" s="50" t="s">
        <v>5625</v>
      </c>
      <c r="B876" s="50" t="s">
        <v>5626</v>
      </c>
      <c r="C876" s="50">
        <v>6772</v>
      </c>
      <c r="D876" s="50" t="s">
        <v>5627</v>
      </c>
      <c r="E876" s="55">
        <v>1027.49</v>
      </c>
      <c r="F876" s="55">
        <v>779323.59210000001</v>
      </c>
      <c r="G876" s="55">
        <v>927598.11131771177</v>
      </c>
      <c r="H876" s="56">
        <v>-0.15984780198299287</v>
      </c>
      <c r="I876" s="58">
        <v>-148274.51921771176</v>
      </c>
      <c r="J876" s="58">
        <v>758.47316479965741</v>
      </c>
      <c r="K876" s="58">
        <v>902.78067068069936</v>
      </c>
      <c r="L876" s="58">
        <v>752.29</v>
      </c>
      <c r="M876" s="51" t="s">
        <v>6524</v>
      </c>
      <c r="N876" s="54" t="s">
        <v>6522</v>
      </c>
    </row>
    <row r="877" spans="1:14" ht="15.75" customHeight="1" x14ac:dyDescent="0.2">
      <c r="A877" s="50" t="s">
        <v>5628</v>
      </c>
      <c r="B877" s="50" t="s">
        <v>5629</v>
      </c>
      <c r="C877" s="50">
        <v>6773</v>
      </c>
      <c r="D877" s="50" t="s">
        <v>5630</v>
      </c>
      <c r="E877" s="55">
        <v>883.9899999999999</v>
      </c>
      <c r="F877" s="55">
        <v>1107376.5625</v>
      </c>
      <c r="G877" s="55">
        <v>1330483.5714511101</v>
      </c>
      <c r="H877" s="56">
        <v>-0.16768866127957927</v>
      </c>
      <c r="I877" s="58">
        <v>-223107.00895111007</v>
      </c>
      <c r="J877" s="58">
        <v>1252.702589961425</v>
      </c>
      <c r="K877" s="58">
        <v>1505.0889392992117</v>
      </c>
      <c r="L877" s="58">
        <v>1248.26</v>
      </c>
      <c r="M877" s="51" t="s">
        <v>6524</v>
      </c>
      <c r="N877" s="54" t="s">
        <v>6522</v>
      </c>
    </row>
    <row r="878" spans="1:14" ht="15.75" customHeight="1" x14ac:dyDescent="0.2">
      <c r="A878" s="50" t="s">
        <v>5631</v>
      </c>
      <c r="B878" s="50" t="s">
        <v>5632</v>
      </c>
      <c r="C878" s="50">
        <v>6774</v>
      </c>
      <c r="D878" s="50" t="s">
        <v>5633</v>
      </c>
      <c r="E878" s="55">
        <v>707.25</v>
      </c>
      <c r="F878" s="55">
        <v>1353314.4410999999</v>
      </c>
      <c r="G878" s="55">
        <v>1685510.5585146835</v>
      </c>
      <c r="H878" s="56">
        <v>-0.19708931263380725</v>
      </c>
      <c r="I878" s="58">
        <v>-332196.11741468357</v>
      </c>
      <c r="J878" s="58">
        <v>1913.4880750795332</v>
      </c>
      <c r="K878" s="58">
        <v>2383.1891954961943</v>
      </c>
      <c r="L878" s="58">
        <v>1896.15</v>
      </c>
      <c r="M878" s="51" t="s">
        <v>6524</v>
      </c>
      <c r="N878" s="54" t="s">
        <v>6527</v>
      </c>
    </row>
    <row r="879" spans="1:14" ht="15.75" customHeight="1" x14ac:dyDescent="0.2">
      <c r="A879" s="50" t="s">
        <v>5637</v>
      </c>
      <c r="B879" s="50" t="s">
        <v>5638</v>
      </c>
      <c r="C879" s="50">
        <v>6776</v>
      </c>
      <c r="D879" s="50" t="s">
        <v>5639</v>
      </c>
      <c r="E879" s="55">
        <v>1462.86</v>
      </c>
      <c r="F879" s="55">
        <v>457743.52259999997</v>
      </c>
      <c r="G879" s="55">
        <v>545335.63547699805</v>
      </c>
      <c r="H879" s="56">
        <v>-0.16062055581675383</v>
      </c>
      <c r="I879" s="58">
        <v>-87592.112876998086</v>
      </c>
      <c r="J879" s="58">
        <v>312.91000000000003</v>
      </c>
      <c r="K879" s="58">
        <v>372.78730396415114</v>
      </c>
      <c r="L879" s="58">
        <v>312.91000000000003</v>
      </c>
      <c r="M879" s="51" t="s">
        <v>6525</v>
      </c>
      <c r="N879" s="54" t="s">
        <v>6522</v>
      </c>
    </row>
    <row r="880" spans="1:14" ht="15.75" customHeight="1" x14ac:dyDescent="0.2">
      <c r="A880" s="50" t="s">
        <v>5652</v>
      </c>
      <c r="B880" s="50" t="s">
        <v>5653</v>
      </c>
      <c r="C880" s="50">
        <v>6781</v>
      </c>
      <c r="D880" s="50" t="s">
        <v>5654</v>
      </c>
      <c r="E880" s="55">
        <v>436.2</v>
      </c>
      <c r="F880" s="55">
        <v>543997.37899999996</v>
      </c>
      <c r="G880" s="55">
        <v>559000.38378067373</v>
      </c>
      <c r="H880" s="56">
        <v>-2.6838988337010261E-2</v>
      </c>
      <c r="I880" s="58">
        <v>-15003.004780673771</v>
      </c>
      <c r="J880" s="58">
        <v>1247.1283333333333</v>
      </c>
      <c r="K880" s="58">
        <v>1281.523117333044</v>
      </c>
      <c r="L880" s="58">
        <v>1234.78</v>
      </c>
      <c r="M880" s="51" t="s">
        <v>6523</v>
      </c>
      <c r="N880" s="54" t="s">
        <v>6530</v>
      </c>
    </row>
    <row r="881" spans="1:14" ht="15.75" customHeight="1" x14ac:dyDescent="0.2">
      <c r="A881" s="50" t="s">
        <v>5655</v>
      </c>
      <c r="B881" s="50" t="s">
        <v>5656</v>
      </c>
      <c r="C881" s="50">
        <v>6782</v>
      </c>
      <c r="D881" s="50" t="s">
        <v>5657</v>
      </c>
      <c r="E881" s="55">
        <v>911.93999999999994</v>
      </c>
      <c r="F881" s="55">
        <v>2023019.2776000001</v>
      </c>
      <c r="G881" s="55">
        <v>2237462.2078937297</v>
      </c>
      <c r="H881" s="56">
        <v>-9.5842034577021451E-2</v>
      </c>
      <c r="I881" s="58">
        <v>-214442.93029372953</v>
      </c>
      <c r="J881" s="58">
        <v>2218.3688374235148</v>
      </c>
      <c r="K881" s="58">
        <v>2453.5190998242538</v>
      </c>
      <c r="L881" s="58">
        <v>2197.96</v>
      </c>
      <c r="M881" s="51" t="s">
        <v>6524</v>
      </c>
      <c r="N881" s="54" t="s">
        <v>6522</v>
      </c>
    </row>
    <row r="882" spans="1:14" ht="15.75" customHeight="1" x14ac:dyDescent="0.2">
      <c r="A882" s="50" t="s">
        <v>5658</v>
      </c>
      <c r="B882" s="50" t="s">
        <v>5659</v>
      </c>
      <c r="C882" s="50">
        <v>6783</v>
      </c>
      <c r="D882" s="50" t="s">
        <v>5660</v>
      </c>
      <c r="E882" s="55">
        <v>1023.8100000000001</v>
      </c>
      <c r="F882" s="55">
        <v>3245570.6782999993</v>
      </c>
      <c r="G882" s="55">
        <v>3512390.6787906783</v>
      </c>
      <c r="H882" s="56">
        <v>-7.5965353769400612E-2</v>
      </c>
      <c r="I882" s="58">
        <v>-266820.00049067894</v>
      </c>
      <c r="J882" s="58">
        <v>3170.0908159717128</v>
      </c>
      <c r="K882" s="58">
        <v>3430.7055789557417</v>
      </c>
      <c r="L882" s="58">
        <v>3174.56</v>
      </c>
      <c r="M882" s="51" t="s">
        <v>6524</v>
      </c>
      <c r="N882" s="54" t="s">
        <v>6527</v>
      </c>
    </row>
    <row r="883" spans="1:14" ht="15.75" customHeight="1" x14ac:dyDescent="0.2">
      <c r="A883" s="50" t="s">
        <v>5661</v>
      </c>
      <c r="B883" s="50" t="s">
        <v>5662</v>
      </c>
      <c r="C883" s="50">
        <v>6784</v>
      </c>
      <c r="D883" s="50" t="s">
        <v>5663</v>
      </c>
      <c r="E883" s="55">
        <v>417.84</v>
      </c>
      <c r="F883" s="55">
        <v>2328075.1019999995</v>
      </c>
      <c r="G883" s="55">
        <v>2486723.3595934054</v>
      </c>
      <c r="H883" s="56">
        <v>-6.3798112878686197E-2</v>
      </c>
      <c r="I883" s="58">
        <v>-158648.2575934059</v>
      </c>
      <c r="J883" s="58">
        <v>5571.6903647329109</v>
      </c>
      <c r="K883" s="58">
        <v>5951.3769854331931</v>
      </c>
      <c r="L883" s="58">
        <v>5156.3</v>
      </c>
      <c r="M883" s="51" t="s">
        <v>6525</v>
      </c>
      <c r="N883" s="54" t="s">
        <v>6530</v>
      </c>
    </row>
    <row r="884" spans="1:14" ht="15.75" customHeight="1" x14ac:dyDescent="0.2">
      <c r="A884" s="50" t="s">
        <v>5748</v>
      </c>
      <c r="B884" s="50" t="s">
        <v>5749</v>
      </c>
      <c r="C884" s="50">
        <v>7068</v>
      </c>
      <c r="D884" s="50" t="s">
        <v>5750</v>
      </c>
      <c r="E884" s="55">
        <v>623.48</v>
      </c>
      <c r="F884" s="55">
        <v>185067.56839999999</v>
      </c>
      <c r="G884" s="55">
        <v>211386.96600831058</v>
      </c>
      <c r="H884" s="56">
        <v>-0.12450813834603147</v>
      </c>
      <c r="I884" s="58">
        <v>-26319.397608310595</v>
      </c>
      <c r="J884" s="58">
        <v>296.83</v>
      </c>
      <c r="K884" s="58">
        <v>339.04369989143288</v>
      </c>
      <c r="L884" s="58">
        <v>296.83</v>
      </c>
      <c r="M884" s="51" t="s">
        <v>6525</v>
      </c>
      <c r="N884" s="54" t="s">
        <v>6527</v>
      </c>
    </row>
    <row r="885" spans="1:14" ht="15.75" customHeight="1" x14ac:dyDescent="0.2">
      <c r="A885" s="50" t="s">
        <v>5754</v>
      </c>
      <c r="B885" s="50" t="s">
        <v>5755</v>
      </c>
      <c r="C885" s="50">
        <v>7070</v>
      </c>
      <c r="D885" s="50" t="s">
        <v>5756</v>
      </c>
      <c r="E885" s="55">
        <v>529.21999999999991</v>
      </c>
      <c r="F885" s="55">
        <v>807582.15339999995</v>
      </c>
      <c r="G885" s="55">
        <v>1289854.4260300137</v>
      </c>
      <c r="H885" s="56">
        <v>-0.37389666841271263</v>
      </c>
      <c r="I885" s="58">
        <v>-482272.27263001376</v>
      </c>
      <c r="J885" s="58">
        <v>1525.9857023544084</v>
      </c>
      <c r="K885" s="58">
        <v>2437.2745286081667</v>
      </c>
      <c r="L885" s="58">
        <v>1481.99</v>
      </c>
      <c r="M885" s="51" t="s">
        <v>6525</v>
      </c>
      <c r="N885" s="54" t="s">
        <v>6530</v>
      </c>
    </row>
    <row r="886" spans="1:14" ht="15.75" customHeight="1" x14ac:dyDescent="0.2">
      <c r="A886" s="50" t="s">
        <v>5757</v>
      </c>
      <c r="B886" s="50" t="s">
        <v>5758</v>
      </c>
      <c r="C886" s="50">
        <v>7071</v>
      </c>
      <c r="D886" s="50" t="s">
        <v>5759</v>
      </c>
      <c r="E886" s="55">
        <v>806.4</v>
      </c>
      <c r="F886" s="55">
        <v>1523686.7888999998</v>
      </c>
      <c r="G886" s="55">
        <v>2464414.4017490172</v>
      </c>
      <c r="H886" s="56">
        <v>-0.38172460450700763</v>
      </c>
      <c r="I886" s="58">
        <v>-940727.61284901737</v>
      </c>
      <c r="J886" s="58">
        <v>1889.4925457589284</v>
      </c>
      <c r="K886" s="58">
        <v>3056.0694466133646</v>
      </c>
      <c r="L886" s="58">
        <v>1905.5</v>
      </c>
      <c r="M886" s="51" t="s">
        <v>6525</v>
      </c>
      <c r="N886" s="54" t="s">
        <v>6530</v>
      </c>
    </row>
    <row r="887" spans="1:14" ht="15.75" customHeight="1" x14ac:dyDescent="0.2">
      <c r="A887" s="50" t="s">
        <v>5778</v>
      </c>
      <c r="B887" s="50" t="s">
        <v>5779</v>
      </c>
      <c r="C887" s="50">
        <v>7078</v>
      </c>
      <c r="D887" s="50" t="s">
        <v>5780</v>
      </c>
      <c r="E887" s="55">
        <v>397.32</v>
      </c>
      <c r="F887" s="55">
        <v>87728.256000000008</v>
      </c>
      <c r="G887" s="55">
        <v>105697.83661495942</v>
      </c>
      <c r="H887" s="56">
        <v>-0.17000897265683657</v>
      </c>
      <c r="I887" s="58">
        <v>-17969.580614959414</v>
      </c>
      <c r="J887" s="58">
        <v>220.8</v>
      </c>
      <c r="K887" s="58">
        <v>266.02697225148347</v>
      </c>
      <c r="L887" s="58">
        <v>220.8</v>
      </c>
      <c r="M887" s="51" t="s">
        <v>6525</v>
      </c>
      <c r="N887" s="54" t="s">
        <v>6530</v>
      </c>
    </row>
    <row r="888" spans="1:14" ht="15.75" customHeight="1" x14ac:dyDescent="0.2">
      <c r="A888" s="50" t="s">
        <v>5934</v>
      </c>
      <c r="B888" s="50" t="s">
        <v>5935</v>
      </c>
      <c r="C888" s="50">
        <v>7267</v>
      </c>
      <c r="D888" s="50" t="s">
        <v>5936</v>
      </c>
      <c r="E888" s="55">
        <v>3073.5500000000006</v>
      </c>
      <c r="F888" s="55">
        <v>4154068.0352999996</v>
      </c>
      <c r="G888" s="55">
        <v>5070484.392071506</v>
      </c>
      <c r="H888" s="56">
        <v>-0.18073546547238495</v>
      </c>
      <c r="I888" s="58">
        <v>-916416.35677150637</v>
      </c>
      <c r="J888" s="58">
        <v>1351.5537522734294</v>
      </c>
      <c r="K888" s="58">
        <v>1649.715928509868</v>
      </c>
      <c r="L888" s="58">
        <v>1365</v>
      </c>
      <c r="M888" s="51" t="s">
        <v>6524</v>
      </c>
      <c r="N888" s="54" t="s">
        <v>6527</v>
      </c>
    </row>
    <row r="889" spans="1:14" ht="15.75" customHeight="1" x14ac:dyDescent="0.2">
      <c r="A889" s="50" t="s">
        <v>5949</v>
      </c>
      <c r="B889" s="50" t="s">
        <v>5950</v>
      </c>
      <c r="C889" s="50">
        <v>7272</v>
      </c>
      <c r="D889" s="50" t="s">
        <v>5951</v>
      </c>
      <c r="E889" s="55">
        <v>935.57999999999993</v>
      </c>
      <c r="F889" s="55">
        <v>354762.58019999997</v>
      </c>
      <c r="G889" s="55">
        <v>391797.79303666606</v>
      </c>
      <c r="H889" s="56">
        <v>-9.4526343677490243E-2</v>
      </c>
      <c r="I889" s="58">
        <v>-37035.212836666091</v>
      </c>
      <c r="J889" s="58">
        <v>379.19</v>
      </c>
      <c r="K889" s="58">
        <v>418.77529771549848</v>
      </c>
      <c r="L889" s="58">
        <v>379.19</v>
      </c>
      <c r="M889" s="51" t="s">
        <v>6525</v>
      </c>
      <c r="N889" s="54" t="s">
        <v>6522</v>
      </c>
    </row>
    <row r="890" spans="1:14" ht="15.75" customHeight="1" x14ac:dyDescent="0.2">
      <c r="A890" s="50" t="s">
        <v>5975</v>
      </c>
      <c r="B890" s="50" t="s">
        <v>5976</v>
      </c>
      <c r="C890" s="50">
        <v>7415</v>
      </c>
      <c r="D890" s="50" t="s">
        <v>5977</v>
      </c>
      <c r="E890" s="55">
        <v>917.97</v>
      </c>
      <c r="F890" s="55">
        <v>766979.13449999993</v>
      </c>
      <c r="G890" s="55">
        <v>1007390.953328451</v>
      </c>
      <c r="H890" s="56">
        <v>-0.23864798272619281</v>
      </c>
      <c r="I890" s="58">
        <v>-240411.8188284511</v>
      </c>
      <c r="J890" s="58">
        <v>835.51655773064465</v>
      </c>
      <c r="K890" s="58">
        <v>1097.4116292781366</v>
      </c>
      <c r="L890" s="58">
        <v>824.17</v>
      </c>
      <c r="M890" s="51" t="s">
        <v>6525</v>
      </c>
      <c r="N890" s="54" t="s">
        <v>6526</v>
      </c>
    </row>
    <row r="891" spans="1:14" ht="15.75" customHeight="1" x14ac:dyDescent="0.2">
      <c r="A891" s="50" t="s">
        <v>5978</v>
      </c>
      <c r="B891" s="50" t="s">
        <v>5979</v>
      </c>
      <c r="C891" s="50">
        <v>7419</v>
      </c>
      <c r="D891" s="50" t="s">
        <v>5980</v>
      </c>
      <c r="E891" s="55">
        <v>5560.73</v>
      </c>
      <c r="F891" s="55">
        <v>4582986.8441000013</v>
      </c>
      <c r="G891" s="55">
        <v>3859887.6834875452</v>
      </c>
      <c r="H891" s="56">
        <v>0.18733683980128424</v>
      </c>
      <c r="I891" s="58">
        <v>723099.16061245603</v>
      </c>
      <c r="J891" s="58">
        <v>824.1700000000003</v>
      </c>
      <c r="K891" s="58">
        <v>694.13326730259257</v>
      </c>
      <c r="L891" s="58">
        <v>824.17</v>
      </c>
      <c r="M891" s="51" t="s">
        <v>6524</v>
      </c>
      <c r="N891" s="54" t="s">
        <v>6527</v>
      </c>
    </row>
    <row r="892" spans="1:14" ht="15.75" customHeight="1" x14ac:dyDescent="0.2">
      <c r="A892" s="50" t="s">
        <v>5981</v>
      </c>
      <c r="B892" s="50" t="s">
        <v>5982</v>
      </c>
      <c r="C892" s="50">
        <v>7420</v>
      </c>
      <c r="D892" s="50" t="s">
        <v>5983</v>
      </c>
      <c r="E892" s="55">
        <v>1779.19</v>
      </c>
      <c r="F892" s="55">
        <v>1639001.8687000005</v>
      </c>
      <c r="G892" s="55">
        <v>2036514.2535369543</v>
      </c>
      <c r="H892" s="56">
        <v>-0.19519253751677246</v>
      </c>
      <c r="I892" s="58">
        <v>-397512.38483695383</v>
      </c>
      <c r="J892" s="58">
        <v>921.20676751780331</v>
      </c>
      <c r="K892" s="58">
        <v>1144.6300021565737</v>
      </c>
      <c r="L892" s="58">
        <v>907.08</v>
      </c>
      <c r="M892" s="51" t="s">
        <v>6521</v>
      </c>
      <c r="N892" s="54" t="s">
        <v>6522</v>
      </c>
    </row>
    <row r="893" spans="1:14" ht="15.75" customHeight="1" x14ac:dyDescent="0.2">
      <c r="A893" s="50" t="s">
        <v>5984</v>
      </c>
      <c r="B893" s="50" t="s">
        <v>5985</v>
      </c>
      <c r="C893" s="50">
        <v>7421</v>
      </c>
      <c r="D893" s="50" t="s">
        <v>5986</v>
      </c>
      <c r="E893" s="55">
        <v>828.18</v>
      </c>
      <c r="F893" s="55">
        <v>1987460.4672000001</v>
      </c>
      <c r="G893" s="55">
        <v>1969084.6275206259</v>
      </c>
      <c r="H893" s="56">
        <v>9.3321736519329512E-3</v>
      </c>
      <c r="I893" s="58">
        <v>18375.839679374127</v>
      </c>
      <c r="J893" s="58">
        <v>2399.7928798087373</v>
      </c>
      <c r="K893" s="58">
        <v>2377.6046602436982</v>
      </c>
      <c r="L893" s="58">
        <v>2376.56</v>
      </c>
      <c r="M893" s="51" t="s">
        <v>6524</v>
      </c>
      <c r="N893" s="54" t="s">
        <v>6522</v>
      </c>
    </row>
    <row r="894" spans="1:14" ht="15.75" customHeight="1" x14ac:dyDescent="0.2">
      <c r="A894" s="50" t="s">
        <v>5987</v>
      </c>
      <c r="B894" s="50" t="s">
        <v>5988</v>
      </c>
      <c r="C894" s="50">
        <v>7422</v>
      </c>
      <c r="D894" s="50" t="s">
        <v>5989</v>
      </c>
      <c r="E894" s="55">
        <v>1279.54</v>
      </c>
      <c r="F894" s="55">
        <v>5332517.5675999997</v>
      </c>
      <c r="G894" s="55">
        <v>5232640.9038451826</v>
      </c>
      <c r="H894" s="56">
        <v>1.9087238277983642E-2</v>
      </c>
      <c r="I894" s="58">
        <v>99876.663754817098</v>
      </c>
      <c r="J894" s="58">
        <v>4167.527054722791</v>
      </c>
      <c r="K894" s="58">
        <v>4089.4703595395085</v>
      </c>
      <c r="L894" s="58">
        <v>4388.43</v>
      </c>
      <c r="M894" s="51" t="s">
        <v>6524</v>
      </c>
      <c r="N894" s="54" t="s">
        <v>6522</v>
      </c>
    </row>
    <row r="895" spans="1:14" ht="15.75" customHeight="1" x14ac:dyDescent="0.2">
      <c r="A895" s="50" t="s">
        <v>5990</v>
      </c>
      <c r="B895" s="50" t="s">
        <v>5991</v>
      </c>
      <c r="C895" s="50">
        <v>7423</v>
      </c>
      <c r="D895" s="50" t="s">
        <v>5992</v>
      </c>
      <c r="E895" s="55">
        <v>391.15</v>
      </c>
      <c r="F895" s="55">
        <v>3580399.4076</v>
      </c>
      <c r="G895" s="55">
        <v>2954998.7142713545</v>
      </c>
      <c r="H895" s="56">
        <v>0.21164161267083914</v>
      </c>
      <c r="I895" s="58">
        <v>625400.69332864555</v>
      </c>
      <c r="J895" s="58">
        <v>9153.520152371213</v>
      </c>
      <c r="K895" s="58">
        <v>7554.6432679824993</v>
      </c>
      <c r="L895" s="58">
        <v>9384.99</v>
      </c>
      <c r="M895" s="51" t="s">
        <v>6525</v>
      </c>
      <c r="N895" s="54" t="s">
        <v>6530</v>
      </c>
    </row>
    <row r="896" spans="1:14" ht="15.75" customHeight="1" x14ac:dyDescent="0.2">
      <c r="A896" s="50" t="s">
        <v>5993</v>
      </c>
      <c r="B896" s="50" t="s">
        <v>5994</v>
      </c>
      <c r="C896" s="50">
        <v>7424</v>
      </c>
      <c r="D896" s="50" t="s">
        <v>5995</v>
      </c>
      <c r="E896" s="55">
        <v>1227.4100000000001</v>
      </c>
      <c r="F896" s="55">
        <v>1113359.0628</v>
      </c>
      <c r="G896" s="55">
        <v>652580.57324591</v>
      </c>
      <c r="H896" s="56">
        <v>0.70608674000544625</v>
      </c>
      <c r="I896" s="58">
        <v>460778.48955408996</v>
      </c>
      <c r="J896" s="58">
        <v>907.07999999999993</v>
      </c>
      <c r="K896" s="58">
        <v>531.672850348221</v>
      </c>
      <c r="L896" s="58">
        <v>907.08</v>
      </c>
      <c r="M896" s="51" t="s">
        <v>6525</v>
      </c>
      <c r="N896" s="54" t="s">
        <v>6528</v>
      </c>
    </row>
    <row r="897" spans="1:14" ht="15.75" customHeight="1" x14ac:dyDescent="0.2">
      <c r="A897" s="50" t="s">
        <v>5996</v>
      </c>
      <c r="B897" s="50" t="s">
        <v>5997</v>
      </c>
      <c r="C897" s="50">
        <v>7426</v>
      </c>
      <c r="D897" s="50" t="s">
        <v>5998</v>
      </c>
      <c r="E897" s="55">
        <v>1621.5599999999997</v>
      </c>
      <c r="F897" s="55">
        <v>1492951.0395000002</v>
      </c>
      <c r="G897" s="55">
        <v>1827064.4873539028</v>
      </c>
      <c r="H897" s="56">
        <v>-0.18286899568487136</v>
      </c>
      <c r="I897" s="58">
        <v>-334113.44785390259</v>
      </c>
      <c r="J897" s="58">
        <v>920.68812717383287</v>
      </c>
      <c r="K897" s="58">
        <v>1126.732583039729</v>
      </c>
      <c r="L897" s="58">
        <v>904.35</v>
      </c>
      <c r="M897" s="51" t="s">
        <v>6524</v>
      </c>
      <c r="N897" s="54" t="s">
        <v>6527</v>
      </c>
    </row>
    <row r="898" spans="1:14" ht="15.75" customHeight="1" x14ac:dyDescent="0.2">
      <c r="A898" s="50" t="s">
        <v>6008</v>
      </c>
      <c r="B898" s="50" t="s">
        <v>6009</v>
      </c>
      <c r="C898" s="50">
        <v>7430</v>
      </c>
      <c r="D898" s="50" t="s">
        <v>6010</v>
      </c>
      <c r="E898" s="55">
        <v>5731.58</v>
      </c>
      <c r="F898" s="55">
        <v>5183354.3730000006</v>
      </c>
      <c r="G898" s="55">
        <v>5671099.041558777</v>
      </c>
      <c r="H898" s="56">
        <v>-8.6005316603448567E-2</v>
      </c>
      <c r="I898" s="58">
        <v>-487744.66855877638</v>
      </c>
      <c r="J898" s="58">
        <v>904.35000000000014</v>
      </c>
      <c r="K898" s="58">
        <v>989.44776860111472</v>
      </c>
      <c r="L898" s="58">
        <v>904.35</v>
      </c>
      <c r="M898" s="51" t="s">
        <v>6524</v>
      </c>
      <c r="N898" s="54" t="s">
        <v>6527</v>
      </c>
    </row>
    <row r="899" spans="1:14" ht="15.75" customHeight="1" x14ac:dyDescent="0.2">
      <c r="A899" s="50" t="s">
        <v>6011</v>
      </c>
      <c r="B899" s="50" t="s">
        <v>6012</v>
      </c>
      <c r="C899" s="50">
        <v>7563</v>
      </c>
      <c r="D899" s="50" t="s">
        <v>6013</v>
      </c>
      <c r="E899" s="55">
        <v>1915.0700000000002</v>
      </c>
      <c r="F899" s="55">
        <v>777709.92699999991</v>
      </c>
      <c r="G899" s="55">
        <v>686778.71435480053</v>
      </c>
      <c r="H899" s="56">
        <v>0.13240249114392744</v>
      </c>
      <c r="I899" s="58">
        <v>90931.212645199383</v>
      </c>
      <c r="J899" s="58">
        <v>406.09999999999991</v>
      </c>
      <c r="K899" s="58">
        <v>358.61807367605388</v>
      </c>
      <c r="L899" s="58">
        <v>406.1</v>
      </c>
      <c r="M899" s="51" t="s">
        <v>6525</v>
      </c>
      <c r="N899" s="54" t="s">
        <v>6527</v>
      </c>
    </row>
    <row r="900" spans="1:14" ht="15.75" customHeight="1" x14ac:dyDescent="0.2">
      <c r="A900" s="50" t="s">
        <v>6137</v>
      </c>
      <c r="B900" s="50" t="s">
        <v>6138</v>
      </c>
      <c r="C900" s="50">
        <v>7620</v>
      </c>
      <c r="D900" s="50" t="s">
        <v>6139</v>
      </c>
      <c r="E900" s="55">
        <v>691.24</v>
      </c>
      <c r="F900" s="55">
        <v>194660.09639999998</v>
      </c>
      <c r="G900" s="55">
        <v>241055.64304757459</v>
      </c>
      <c r="H900" s="56">
        <v>-0.19246820385954633</v>
      </c>
      <c r="I900" s="58">
        <v>-46395.546647574607</v>
      </c>
      <c r="J900" s="58">
        <v>281.60999999999996</v>
      </c>
      <c r="K900" s="58">
        <v>348.72930248187981</v>
      </c>
      <c r="L900" s="58">
        <v>281.61</v>
      </c>
      <c r="M900" s="51" t="s">
        <v>6525</v>
      </c>
      <c r="N900" s="54" t="s">
        <v>6531</v>
      </c>
    </row>
    <row r="901" spans="1:14" ht="15.75" customHeight="1" x14ac:dyDescent="0.2">
      <c r="A901" s="50" t="s">
        <v>6122</v>
      </c>
      <c r="B901" s="50" t="s">
        <v>6123</v>
      </c>
      <c r="C901" s="50">
        <v>7615</v>
      </c>
      <c r="D901" s="50" t="s">
        <v>6124</v>
      </c>
      <c r="E901" s="55">
        <v>444.78</v>
      </c>
      <c r="F901" s="55">
        <v>140741.73540000001</v>
      </c>
      <c r="G901" s="55">
        <v>166469.79871380498</v>
      </c>
      <c r="H901" s="56">
        <v>-0.15455093664188713</v>
      </c>
      <c r="I901" s="58">
        <v>-25728.063313804974</v>
      </c>
      <c r="J901" s="58">
        <v>316.43</v>
      </c>
      <c r="K901" s="58">
        <v>374.27446988130083</v>
      </c>
      <c r="L901" s="58">
        <v>316.43</v>
      </c>
      <c r="M901" s="51" t="s">
        <v>6525</v>
      </c>
      <c r="N901" s="54" t="s">
        <v>6528</v>
      </c>
    </row>
    <row r="902" spans="1:14" ht="15.75" customHeight="1" x14ac:dyDescent="0.2">
      <c r="A902" s="50" t="s">
        <v>6125</v>
      </c>
      <c r="B902" s="50" t="s">
        <v>6126</v>
      </c>
      <c r="C902" s="50">
        <v>7616</v>
      </c>
      <c r="D902" s="50" t="s">
        <v>6127</v>
      </c>
      <c r="E902" s="55">
        <v>841.84</v>
      </c>
      <c r="F902" s="55">
        <v>309418.29200000002</v>
      </c>
      <c r="G902" s="55">
        <v>276050.08742404933</v>
      </c>
      <c r="H902" s="56">
        <v>0.120877355581825</v>
      </c>
      <c r="I902" s="58">
        <v>33368.204575950687</v>
      </c>
      <c r="J902" s="58">
        <v>367.55</v>
      </c>
      <c r="K902" s="58">
        <v>327.91277133903037</v>
      </c>
      <c r="L902" s="58">
        <v>367.55</v>
      </c>
      <c r="M902" s="51" t="s">
        <v>6525</v>
      </c>
      <c r="N902" s="54" t="s">
        <v>6530</v>
      </c>
    </row>
    <row r="903" spans="1:14" ht="15.75" customHeight="1" x14ac:dyDescent="0.2">
      <c r="A903" s="50" t="s">
        <v>6104</v>
      </c>
      <c r="B903" s="50" t="s">
        <v>6105</v>
      </c>
      <c r="C903" s="50">
        <v>7609</v>
      </c>
      <c r="D903" s="50" t="s">
        <v>6106</v>
      </c>
      <c r="E903" s="55">
        <v>749.53</v>
      </c>
      <c r="F903" s="55">
        <v>620221.66299999994</v>
      </c>
      <c r="G903" s="55">
        <v>701232.70392693602</v>
      </c>
      <c r="H903" s="56">
        <v>-0.11552661544915188</v>
      </c>
      <c r="I903" s="58">
        <v>-81011.040926936083</v>
      </c>
      <c r="J903" s="58">
        <v>827.4807719504222</v>
      </c>
      <c r="K903" s="58">
        <v>935.56322485682506</v>
      </c>
      <c r="L903" s="58">
        <v>816.56</v>
      </c>
      <c r="M903" s="51" t="s">
        <v>6524</v>
      </c>
      <c r="N903" s="54" t="s">
        <v>6522</v>
      </c>
    </row>
    <row r="904" spans="1:14" ht="15.75" customHeight="1" x14ac:dyDescent="0.2">
      <c r="A904" s="50" t="s">
        <v>6107</v>
      </c>
      <c r="B904" s="50" t="s">
        <v>6108</v>
      </c>
      <c r="C904" s="50">
        <v>7610</v>
      </c>
      <c r="D904" s="50" t="s">
        <v>6109</v>
      </c>
      <c r="E904" s="55">
        <v>581.7299999999999</v>
      </c>
      <c r="F904" s="55">
        <v>1021295.0611</v>
      </c>
      <c r="G904" s="55">
        <v>1164744.8912680212</v>
      </c>
      <c r="H904" s="56">
        <v>-0.12315987066648715</v>
      </c>
      <c r="I904" s="58">
        <v>-143449.83016802114</v>
      </c>
      <c r="J904" s="58">
        <v>1755.6169719629386</v>
      </c>
      <c r="K904" s="58">
        <v>2002.208741629315</v>
      </c>
      <c r="L904" s="58">
        <v>1733.47</v>
      </c>
      <c r="M904" s="51" t="s">
        <v>6525</v>
      </c>
      <c r="N904" s="54" t="s">
        <v>6527</v>
      </c>
    </row>
    <row r="905" spans="1:14" ht="15.75" customHeight="1" x14ac:dyDescent="0.2">
      <c r="A905" s="50" t="s">
        <v>6116</v>
      </c>
      <c r="B905" s="50" t="s">
        <v>6117</v>
      </c>
      <c r="C905" s="50">
        <v>7613</v>
      </c>
      <c r="D905" s="50" t="s">
        <v>6118</v>
      </c>
      <c r="E905" s="55">
        <v>914.25</v>
      </c>
      <c r="F905" s="55">
        <v>279083.95499999996</v>
      </c>
      <c r="G905" s="55">
        <v>289378.05141749122</v>
      </c>
      <c r="H905" s="56">
        <v>-3.5573176220748626E-2</v>
      </c>
      <c r="I905" s="58">
        <v>-10294.096417491266</v>
      </c>
      <c r="J905" s="58">
        <v>305.25999999999993</v>
      </c>
      <c r="K905" s="58">
        <v>316.51960778506015</v>
      </c>
      <c r="L905" s="58">
        <v>305.26</v>
      </c>
      <c r="M905" s="51" t="s">
        <v>6525</v>
      </c>
      <c r="N905" s="54" t="s">
        <v>6522</v>
      </c>
    </row>
    <row r="906" spans="1:14" ht="15.75" customHeight="1" x14ac:dyDescent="0.2">
      <c r="A906" s="50" t="s">
        <v>6188</v>
      </c>
      <c r="B906" s="50" t="s">
        <v>6189</v>
      </c>
      <c r="C906" s="50">
        <v>7901</v>
      </c>
      <c r="D906" s="50" t="s">
        <v>6190</v>
      </c>
      <c r="E906" s="55">
        <v>1453.7500000000002</v>
      </c>
      <c r="F906" s="55">
        <v>1052194.6749999998</v>
      </c>
      <c r="G906" s="55">
        <v>1714635.0231870562</v>
      </c>
      <c r="H906" s="56">
        <v>-0.38634481346109084</v>
      </c>
      <c r="I906" s="58">
        <v>-662440.34818705637</v>
      </c>
      <c r="J906" s="58">
        <v>723.77965606190867</v>
      </c>
      <c r="K906" s="58">
        <v>1179.4565937658167</v>
      </c>
      <c r="L906" s="58">
        <v>687.3</v>
      </c>
      <c r="M906" s="51" t="s">
        <v>6524</v>
      </c>
      <c r="N906" s="54" t="s">
        <v>6528</v>
      </c>
    </row>
    <row r="907" spans="1:14" ht="15.75" customHeight="1" x14ac:dyDescent="0.2">
      <c r="A907" s="50" t="s">
        <v>6191</v>
      </c>
      <c r="B907" s="50" t="s">
        <v>6192</v>
      </c>
      <c r="C907" s="50">
        <v>7902</v>
      </c>
      <c r="D907" s="50" t="s">
        <v>6193</v>
      </c>
      <c r="E907" s="55">
        <v>341.48</v>
      </c>
      <c r="F907" s="55">
        <v>1170855.9568</v>
      </c>
      <c r="G907" s="55">
        <v>1220933.9900313609</v>
      </c>
      <c r="H907" s="56">
        <v>-4.1016167655447577E-2</v>
      </c>
      <c r="I907" s="58">
        <v>-50078.033231360838</v>
      </c>
      <c r="J907" s="58">
        <v>3428.7687618601381</v>
      </c>
      <c r="K907" s="58">
        <v>3575.4187361817994</v>
      </c>
      <c r="L907" s="58">
        <v>3405.11</v>
      </c>
      <c r="M907" s="51" t="s">
        <v>6525</v>
      </c>
      <c r="N907" s="54" t="s">
        <v>6527</v>
      </c>
    </row>
    <row r="908" spans="1:14" ht="15.75" customHeight="1" x14ac:dyDescent="0.2">
      <c r="A908" s="50" t="s">
        <v>6200</v>
      </c>
      <c r="B908" s="50" t="s">
        <v>6201</v>
      </c>
      <c r="C908" s="50">
        <v>7905</v>
      </c>
      <c r="D908" s="50" t="s">
        <v>6202</v>
      </c>
      <c r="E908" s="55">
        <v>2775.1899999999996</v>
      </c>
      <c r="F908" s="55">
        <v>1907388.0870000001</v>
      </c>
      <c r="G908" s="55">
        <v>1619992.7694307333</v>
      </c>
      <c r="H908" s="56">
        <v>0.17740530883372885</v>
      </c>
      <c r="I908" s="58">
        <v>287395.31756926677</v>
      </c>
      <c r="J908" s="58">
        <v>687.30000000000007</v>
      </c>
      <c r="K908" s="58">
        <v>583.74121030658569</v>
      </c>
      <c r="L908" s="58">
        <v>687.3</v>
      </c>
      <c r="M908" s="51" t="s">
        <v>6525</v>
      </c>
      <c r="N908" s="54" t="s">
        <v>6526</v>
      </c>
    </row>
    <row r="909" spans="1:14" ht="15.75" customHeight="1" x14ac:dyDescent="0.2">
      <c r="A909" s="50" t="s">
        <v>6203</v>
      </c>
      <c r="B909" s="50" t="s">
        <v>6204</v>
      </c>
      <c r="C909" s="50">
        <v>7959</v>
      </c>
      <c r="D909" s="50" t="s">
        <v>6205</v>
      </c>
      <c r="E909" s="55">
        <v>42807.670000000006</v>
      </c>
      <c r="F909" s="55">
        <v>11418945.972499998</v>
      </c>
      <c r="G909" s="55">
        <v>12220097.886799075</v>
      </c>
      <c r="H909" s="56">
        <v>-6.5560187955984506E-2</v>
      </c>
      <c r="I909" s="58">
        <v>-801151.91429907642</v>
      </c>
      <c r="J909" s="58">
        <v>266.74999999999994</v>
      </c>
      <c r="K909" s="58">
        <v>285.46514881092742</v>
      </c>
      <c r="L909" s="58">
        <v>266.75</v>
      </c>
      <c r="M909" s="51" t="s">
        <v>6524</v>
      </c>
      <c r="N909" s="54" t="s">
        <v>6522</v>
      </c>
    </row>
    <row r="910" spans="1:14" ht="15.75" customHeight="1" x14ac:dyDescent="0.2">
      <c r="A910" s="50" t="s">
        <v>6206</v>
      </c>
      <c r="B910" s="50" t="s">
        <v>6207</v>
      </c>
      <c r="C910" s="50">
        <v>7960</v>
      </c>
      <c r="D910" s="50" t="s">
        <v>6208</v>
      </c>
      <c r="E910" s="55">
        <v>25464.230000000003</v>
      </c>
      <c r="F910" s="55">
        <v>8825902.1180000007</v>
      </c>
      <c r="G910" s="55">
        <v>7390142.722078572</v>
      </c>
      <c r="H910" s="56">
        <v>0.19428033394158906</v>
      </c>
      <c r="I910" s="58">
        <v>1435759.3959214287</v>
      </c>
      <c r="J910" s="58">
        <v>346.59999999999997</v>
      </c>
      <c r="K910" s="58">
        <v>290.21661845178789</v>
      </c>
      <c r="L910" s="58">
        <v>346.6</v>
      </c>
      <c r="M910" s="51" t="s">
        <v>6521</v>
      </c>
      <c r="N910" s="54" t="s">
        <v>6522</v>
      </c>
    </row>
    <row r="911" spans="1:14" ht="15.75" customHeight="1" x14ac:dyDescent="0.2">
      <c r="A911" s="50" t="s">
        <v>6215</v>
      </c>
      <c r="B911" s="50" t="s">
        <v>6216</v>
      </c>
      <c r="C911" s="50">
        <v>7963</v>
      </c>
      <c r="D911" s="50" t="s">
        <v>6217</v>
      </c>
      <c r="E911" s="55">
        <v>3818.3399999999997</v>
      </c>
      <c r="F911" s="55">
        <v>3455108.7804</v>
      </c>
      <c r="G911" s="55">
        <v>4621702.0093521504</v>
      </c>
      <c r="H911" s="56">
        <v>-0.25241636665269951</v>
      </c>
      <c r="I911" s="58">
        <v>-1166593.2289521503</v>
      </c>
      <c r="J911" s="58">
        <v>904.87195493329568</v>
      </c>
      <c r="K911" s="58">
        <v>1210.39561939276</v>
      </c>
      <c r="L911" s="58">
        <v>890.15</v>
      </c>
      <c r="M911" s="51" t="s">
        <v>6524</v>
      </c>
      <c r="N911" s="54" t="s">
        <v>6527</v>
      </c>
    </row>
    <row r="912" spans="1:14" ht="15.75" customHeight="1" x14ac:dyDescent="0.2">
      <c r="A912" s="50" t="s">
        <v>6218</v>
      </c>
      <c r="B912" s="50" t="s">
        <v>6219</v>
      </c>
      <c r="C912" s="50">
        <v>7964</v>
      </c>
      <c r="D912" s="50" t="s">
        <v>6220</v>
      </c>
      <c r="E912" s="55">
        <v>1474.53</v>
      </c>
      <c r="F912" s="55">
        <v>2417453.5559</v>
      </c>
      <c r="G912" s="55">
        <v>2305081.3254956882</v>
      </c>
      <c r="H912" s="56">
        <v>4.8749789936433974E-2</v>
      </c>
      <c r="I912" s="58">
        <v>112372.23040431179</v>
      </c>
      <c r="J912" s="58">
        <v>1639.4739719775116</v>
      </c>
      <c r="K912" s="58">
        <v>1563.265125494692</v>
      </c>
      <c r="L912" s="58">
        <v>1630.65</v>
      </c>
      <c r="M912" s="51" t="s">
        <v>6525</v>
      </c>
      <c r="N912" s="54" t="s">
        <v>6526</v>
      </c>
    </row>
    <row r="913" spans="1:14" ht="15.75" customHeight="1" x14ac:dyDescent="0.2">
      <c r="A913" s="50" t="s">
        <v>6227</v>
      </c>
      <c r="B913" s="50" t="s">
        <v>6228</v>
      </c>
      <c r="C913" s="50">
        <v>7967</v>
      </c>
      <c r="D913" s="50" t="s">
        <v>6229</v>
      </c>
      <c r="E913" s="55">
        <v>9067.99</v>
      </c>
      <c r="F913" s="55">
        <v>3166088.7084999997</v>
      </c>
      <c r="G913" s="55">
        <v>3618474.3976976932</v>
      </c>
      <c r="H913" s="56">
        <v>-0.12502111096475643</v>
      </c>
      <c r="I913" s="58">
        <v>-452385.68919769349</v>
      </c>
      <c r="J913" s="58">
        <v>349.15</v>
      </c>
      <c r="K913" s="58">
        <v>399.03819895011941</v>
      </c>
      <c r="L913" s="58">
        <v>349.15</v>
      </c>
      <c r="M913" s="51" t="s">
        <v>6524</v>
      </c>
      <c r="N913" s="54" t="s">
        <v>6528</v>
      </c>
    </row>
    <row r="914" spans="1:14" ht="15.75" customHeight="1" x14ac:dyDescent="0.2">
      <c r="A914" s="50" t="s">
        <v>6236</v>
      </c>
      <c r="B914" s="50" t="s">
        <v>6237</v>
      </c>
      <c r="C914" s="50">
        <v>7970</v>
      </c>
      <c r="D914" s="50" t="s">
        <v>6238</v>
      </c>
      <c r="E914" s="55">
        <v>2075.13</v>
      </c>
      <c r="F914" s="55">
        <v>980658.23910000012</v>
      </c>
      <c r="G914" s="55">
        <v>2660039.1826298321</v>
      </c>
      <c r="H914" s="56">
        <v>-0.63133691958233551</v>
      </c>
      <c r="I914" s="58">
        <v>-1679380.9435298319</v>
      </c>
      <c r="J914" s="58">
        <v>472.57677306963905</v>
      </c>
      <c r="K914" s="58">
        <v>1281.8662843435504</v>
      </c>
      <c r="L914" s="58">
        <v>469.82</v>
      </c>
      <c r="M914" s="51" t="s">
        <v>6525</v>
      </c>
      <c r="N914" s="54" t="s">
        <v>6527</v>
      </c>
    </row>
    <row r="915" spans="1:14" ht="15.75" customHeight="1" x14ac:dyDescent="0.2">
      <c r="A915" s="50" t="s">
        <v>6248</v>
      </c>
      <c r="B915" s="50" t="s">
        <v>6249</v>
      </c>
      <c r="C915" s="50">
        <v>7974</v>
      </c>
      <c r="D915" s="50" t="s">
        <v>6250</v>
      </c>
      <c r="E915" s="55">
        <v>3308.8799999999997</v>
      </c>
      <c r="F915" s="55">
        <v>2735707.9834999996</v>
      </c>
      <c r="G915" s="55">
        <v>3182187.8943568803</v>
      </c>
      <c r="H915" s="56">
        <v>-0.14030595479564356</v>
      </c>
      <c r="I915" s="58">
        <v>-446479.91085688071</v>
      </c>
      <c r="J915" s="58">
        <v>826.77763578612701</v>
      </c>
      <c r="K915" s="58">
        <v>961.71148375186795</v>
      </c>
      <c r="L915" s="58">
        <v>816.65</v>
      </c>
      <c r="M915" s="51" t="s">
        <v>6521</v>
      </c>
      <c r="N915" s="54" t="s">
        <v>6522</v>
      </c>
    </row>
    <row r="916" spans="1:14" ht="15.75" customHeight="1" x14ac:dyDescent="0.2">
      <c r="A916" s="50" t="s">
        <v>6251</v>
      </c>
      <c r="B916" s="50" t="s">
        <v>6252</v>
      </c>
      <c r="C916" s="50">
        <v>7975</v>
      </c>
      <c r="D916" s="50" t="s">
        <v>6253</v>
      </c>
      <c r="E916" s="55">
        <v>2591.2399999999998</v>
      </c>
      <c r="F916" s="55">
        <v>4621009.5432000002</v>
      </c>
      <c r="G916" s="55">
        <v>5452342.0683442922</v>
      </c>
      <c r="H916" s="56">
        <v>-0.15247255486241751</v>
      </c>
      <c r="I916" s="58">
        <v>-831332.52514429204</v>
      </c>
      <c r="J916" s="58">
        <v>1783.3197786387987</v>
      </c>
      <c r="K916" s="58">
        <v>2104.1439883392864</v>
      </c>
      <c r="L916" s="58">
        <v>1778.54</v>
      </c>
      <c r="M916" s="51" t="s">
        <v>6524</v>
      </c>
      <c r="N916" s="54" t="s">
        <v>6522</v>
      </c>
    </row>
    <row r="917" spans="1:14" ht="15.75" customHeight="1" x14ac:dyDescent="0.2">
      <c r="A917" s="50" t="s">
        <v>6254</v>
      </c>
      <c r="B917" s="50" t="s">
        <v>6255</v>
      </c>
      <c r="C917" s="50">
        <v>7976</v>
      </c>
      <c r="D917" s="50" t="s">
        <v>6256</v>
      </c>
      <c r="E917" s="55">
        <v>850.73</v>
      </c>
      <c r="F917" s="55">
        <v>2148218.9782000002</v>
      </c>
      <c r="G917" s="55">
        <v>2685943.5519978884</v>
      </c>
      <c r="H917" s="56">
        <v>-0.20019950657485408</v>
      </c>
      <c r="I917" s="58">
        <v>-537724.57379788812</v>
      </c>
      <c r="J917" s="58">
        <v>2525.1477886050807</v>
      </c>
      <c r="K917" s="58">
        <v>3157.222093963876</v>
      </c>
      <c r="L917" s="58">
        <v>2515.64</v>
      </c>
      <c r="M917" s="51" t="s">
        <v>6524</v>
      </c>
      <c r="N917" s="54" t="s">
        <v>6522</v>
      </c>
    </row>
    <row r="918" spans="1:14" ht="15.75" customHeight="1" x14ac:dyDescent="0.2">
      <c r="A918" s="50" t="s">
        <v>6269</v>
      </c>
      <c r="B918" s="50" t="s">
        <v>6270</v>
      </c>
      <c r="C918" s="50">
        <v>7984</v>
      </c>
      <c r="D918" s="50" t="s">
        <v>6271</v>
      </c>
      <c r="E918" s="55">
        <v>4302.5300000000007</v>
      </c>
      <c r="F918" s="55">
        <v>931153.54259999993</v>
      </c>
      <c r="G918" s="55">
        <v>905077.825471155</v>
      </c>
      <c r="H918" s="56">
        <v>2.8810469547489781E-2</v>
      </c>
      <c r="I918" s="58">
        <v>26075.717128844932</v>
      </c>
      <c r="J918" s="58">
        <v>216.41999999999996</v>
      </c>
      <c r="K918" s="58">
        <v>210.35944559855594</v>
      </c>
      <c r="L918" s="58">
        <v>216.42</v>
      </c>
      <c r="M918" s="51" t="s">
        <v>6525</v>
      </c>
      <c r="N918" s="54" t="s">
        <v>6527</v>
      </c>
    </row>
    <row r="919" spans="1:14" ht="15.75" customHeight="1" x14ac:dyDescent="0.2">
      <c r="A919" s="50" t="s">
        <v>6272</v>
      </c>
      <c r="B919" s="50" t="s">
        <v>6273</v>
      </c>
      <c r="C919" s="50">
        <v>7985</v>
      </c>
      <c r="D919" s="50" t="s">
        <v>6274</v>
      </c>
      <c r="E919" s="55">
        <v>4711.2300000000005</v>
      </c>
      <c r="F919" s="55">
        <v>1450352.1555000001</v>
      </c>
      <c r="G919" s="55">
        <v>1326897.9984563489</v>
      </c>
      <c r="H919" s="56">
        <v>9.3039673876418538E-2</v>
      </c>
      <c r="I919" s="58">
        <v>123454.15704365121</v>
      </c>
      <c r="J919" s="58">
        <v>307.84999999999997</v>
      </c>
      <c r="K919" s="58">
        <v>281.64576946070321</v>
      </c>
      <c r="L919" s="58">
        <v>307.85000000000002</v>
      </c>
      <c r="M919" s="51" t="s">
        <v>6524</v>
      </c>
      <c r="N919" s="54" t="s">
        <v>6522</v>
      </c>
    </row>
    <row r="920" spans="1:14" ht="15.75" customHeight="1" x14ac:dyDescent="0.2">
      <c r="A920" s="50" t="s">
        <v>6281</v>
      </c>
      <c r="B920" s="50" t="s">
        <v>6282</v>
      </c>
      <c r="C920" s="50">
        <v>7989</v>
      </c>
      <c r="D920" s="50" t="s">
        <v>6283</v>
      </c>
      <c r="E920" s="55">
        <v>17751.759999999998</v>
      </c>
      <c r="F920" s="55">
        <v>5675060.1543999985</v>
      </c>
      <c r="G920" s="55">
        <v>6742564.9327725647</v>
      </c>
      <c r="H920" s="56">
        <v>-0.15832324775752726</v>
      </c>
      <c r="I920" s="58">
        <v>-1067504.7783725662</v>
      </c>
      <c r="J920" s="58">
        <v>319.68999999999994</v>
      </c>
      <c r="K920" s="58">
        <v>379.8251515777909</v>
      </c>
      <c r="L920" s="58">
        <v>319.69</v>
      </c>
      <c r="M920" s="51" t="s">
        <v>6523</v>
      </c>
      <c r="N920" s="54" t="s">
        <v>6522</v>
      </c>
    </row>
    <row r="921" spans="1:14" ht="15.75" customHeight="1" x14ac:dyDescent="0.2">
      <c r="A921" s="50" t="s">
        <v>6284</v>
      </c>
      <c r="B921" s="50" t="s">
        <v>6285</v>
      </c>
      <c r="C921" s="50">
        <v>7990</v>
      </c>
      <c r="D921" s="50" t="s">
        <v>6286</v>
      </c>
      <c r="E921" s="55">
        <v>28945.599999999999</v>
      </c>
      <c r="F921" s="55">
        <v>40716127.378600001</v>
      </c>
      <c r="G921" s="55">
        <v>41676533.457828306</v>
      </c>
      <c r="H921" s="56">
        <v>-2.3044288945003544E-2</v>
      </c>
      <c r="I921" s="58">
        <v>-960406.07922830433</v>
      </c>
      <c r="J921" s="58">
        <v>1406.64306072771</v>
      </c>
      <c r="K921" s="58">
        <v>1439.8227522603888</v>
      </c>
      <c r="L921" s="58">
        <v>1368.23</v>
      </c>
      <c r="M921" s="51" t="s">
        <v>6521</v>
      </c>
      <c r="N921" s="54" t="s">
        <v>6530</v>
      </c>
    </row>
    <row r="922" spans="1:14" ht="15.75" customHeight="1" x14ac:dyDescent="0.2">
      <c r="A922" s="50" t="s">
        <v>6290</v>
      </c>
      <c r="B922" s="50" t="s">
        <v>6291</v>
      </c>
      <c r="C922" s="50">
        <v>7992</v>
      </c>
      <c r="D922" s="50" t="s">
        <v>6292</v>
      </c>
      <c r="E922" s="55">
        <v>2277.0099999999998</v>
      </c>
      <c r="F922" s="55">
        <v>8902106.9043000005</v>
      </c>
      <c r="G922" s="55">
        <v>8978478.946981553</v>
      </c>
      <c r="H922" s="56">
        <v>-8.5061225996667655E-3</v>
      </c>
      <c r="I922" s="58">
        <v>-76372.04268155247</v>
      </c>
      <c r="J922" s="58">
        <v>3909.5598632856254</v>
      </c>
      <c r="K922" s="58">
        <v>3943.1003583565966</v>
      </c>
      <c r="L922" s="58">
        <v>2907.22</v>
      </c>
      <c r="M922" s="51" t="s">
        <v>6525</v>
      </c>
      <c r="N922" s="54" t="s">
        <v>6526</v>
      </c>
    </row>
    <row r="923" spans="1:14" ht="15.75" customHeight="1" x14ac:dyDescent="0.2">
      <c r="A923" s="50" t="s">
        <v>6293</v>
      </c>
      <c r="B923" s="50" t="s">
        <v>6291</v>
      </c>
      <c r="C923" s="50">
        <v>7993</v>
      </c>
      <c r="D923" s="50" t="s">
        <v>6292</v>
      </c>
      <c r="E923" s="55">
        <v>14977.68</v>
      </c>
      <c r="F923" s="55">
        <v>79116056.359600008</v>
      </c>
      <c r="G923" s="55">
        <v>74394929.513560116</v>
      </c>
      <c r="H923" s="56">
        <v>6.3460330924560715E-2</v>
      </c>
      <c r="I923" s="58">
        <v>4721126.8460398912</v>
      </c>
      <c r="J923" s="58">
        <v>5282.2637657901632</v>
      </c>
      <c r="K923" s="58">
        <v>4967.0529423488897</v>
      </c>
      <c r="L923" s="58">
        <v>3779.38</v>
      </c>
      <c r="M923" s="51" t="s">
        <v>6521</v>
      </c>
      <c r="N923" s="54" t="s">
        <v>6522</v>
      </c>
    </row>
    <row r="924" spans="1:14" ht="15.75" customHeight="1" x14ac:dyDescent="0.2">
      <c r="A924" s="50" t="s">
        <v>6294</v>
      </c>
      <c r="B924" s="50" t="s">
        <v>6291</v>
      </c>
      <c r="C924" s="50">
        <v>7994</v>
      </c>
      <c r="D924" s="50" t="s">
        <v>6292</v>
      </c>
      <c r="E924" s="55">
        <v>2320.17</v>
      </c>
      <c r="F924" s="55">
        <v>13027517.423999999</v>
      </c>
      <c r="G924" s="55">
        <v>14064510.422518117</v>
      </c>
      <c r="H924" s="56">
        <v>-7.3731183479933349E-2</v>
      </c>
      <c r="I924" s="58">
        <v>-1036992.9985181186</v>
      </c>
      <c r="J924" s="58">
        <v>5614.89779800618</v>
      </c>
      <c r="K924" s="58">
        <v>6061.8447883207336</v>
      </c>
      <c r="L924" s="58">
        <v>4360.7</v>
      </c>
      <c r="M924" s="51" t="s">
        <v>6525</v>
      </c>
      <c r="N924" s="54" t="s">
        <v>6526</v>
      </c>
    </row>
    <row r="925" spans="1:14" ht="15.75" customHeight="1" x14ac:dyDescent="0.2">
      <c r="A925" s="50" t="s">
        <v>6409</v>
      </c>
      <c r="B925" s="50" t="s">
        <v>6410</v>
      </c>
      <c r="C925" s="50">
        <v>9602</v>
      </c>
      <c r="D925" s="50" t="s">
        <v>6411</v>
      </c>
      <c r="E925" s="55">
        <v>1894.78</v>
      </c>
      <c r="F925" s="55">
        <v>704839.21220000007</v>
      </c>
      <c r="G925" s="55">
        <v>585366.74260034144</v>
      </c>
      <c r="H925" s="56">
        <v>0.20409849228695998</v>
      </c>
      <c r="I925" s="58">
        <v>119472.46959965862</v>
      </c>
      <c r="J925" s="58">
        <v>371.99000000000007</v>
      </c>
      <c r="K925" s="58">
        <v>308.93652170718576</v>
      </c>
      <c r="L925" s="58">
        <v>371.99</v>
      </c>
      <c r="M925" s="51" t="s">
        <v>6525</v>
      </c>
      <c r="N925" s="54" t="s">
        <v>6531</v>
      </c>
    </row>
    <row r="926" spans="1:14" ht="15.75" customHeight="1" x14ac:dyDescent="0.2">
      <c r="A926" s="50" t="s">
        <v>6412</v>
      </c>
      <c r="B926" s="50" t="s">
        <v>6413</v>
      </c>
      <c r="C926" s="50">
        <v>9603</v>
      </c>
      <c r="D926" s="50" t="s">
        <v>6414</v>
      </c>
      <c r="E926" s="55">
        <v>3725.9300000000003</v>
      </c>
      <c r="F926" s="55">
        <v>1290811.1892000001</v>
      </c>
      <c r="G926" s="55">
        <v>959694.49495018844</v>
      </c>
      <c r="H926" s="56">
        <v>0.3450230213803589</v>
      </c>
      <c r="I926" s="58">
        <v>331116.6942498117</v>
      </c>
      <c r="J926" s="58">
        <v>346.44</v>
      </c>
      <c r="K926" s="58">
        <v>257.57179951050836</v>
      </c>
      <c r="L926" s="58">
        <v>346.44</v>
      </c>
      <c r="M926" s="51" t="s">
        <v>6525</v>
      </c>
      <c r="N926" s="54" t="s">
        <v>6531</v>
      </c>
    </row>
    <row r="927" spans="1:14" ht="15.75" customHeight="1" x14ac:dyDescent="0.2">
      <c r="A927" s="50" t="s">
        <v>6418</v>
      </c>
      <c r="B927" s="50" t="s">
        <v>6419</v>
      </c>
      <c r="C927" s="50">
        <v>9605</v>
      </c>
      <c r="D927" s="50" t="s">
        <v>6420</v>
      </c>
      <c r="E927" s="55">
        <v>2256951.33</v>
      </c>
      <c r="F927" s="55">
        <v>612040061.6694001</v>
      </c>
      <c r="G927" s="55">
        <v>543603575.15148509</v>
      </c>
      <c r="H927" s="56">
        <v>0.12589410674652735</v>
      </c>
      <c r="I927" s="58">
        <v>68436486.51791501</v>
      </c>
      <c r="J927" s="58">
        <v>271.18</v>
      </c>
      <c r="K927" s="58">
        <v>240.85746463637082</v>
      </c>
      <c r="L927" s="58">
        <v>271.18</v>
      </c>
      <c r="M927" s="51" t="s">
        <v>6525</v>
      </c>
      <c r="N927" s="54" t="s">
        <v>6531</v>
      </c>
    </row>
    <row r="928" spans="1:14" ht="15.75" customHeight="1" x14ac:dyDescent="0.2">
      <c r="A928" s="50" t="s">
        <v>6421</v>
      </c>
      <c r="B928" s="50" t="s">
        <v>6422</v>
      </c>
      <c r="C928" s="50">
        <v>9606</v>
      </c>
      <c r="D928" s="50" t="s">
        <v>6423</v>
      </c>
      <c r="E928" s="55">
        <v>724660.77</v>
      </c>
      <c r="F928" s="55">
        <v>214751643.77800003</v>
      </c>
      <c r="G928" s="55">
        <v>172067311.80832011</v>
      </c>
      <c r="H928" s="53">
        <v>0.24806764004792203</v>
      </c>
      <c r="I928" s="52">
        <v>42684331.969679922</v>
      </c>
      <c r="J928" s="52">
        <v>296.34782600139926</v>
      </c>
      <c r="K928" s="58">
        <v>237.44532467007991</v>
      </c>
      <c r="L928" s="58">
        <v>311.39999999999998</v>
      </c>
      <c r="M928" s="51" t="s">
        <v>6521</v>
      </c>
      <c r="N928" s="54" t="s">
        <v>6527</v>
      </c>
    </row>
    <row r="929" spans="1:14" ht="15.75" customHeight="1" x14ac:dyDescent="0.2">
      <c r="A929" s="50" t="s">
        <v>6430</v>
      </c>
      <c r="B929" s="50" t="s">
        <v>6431</v>
      </c>
      <c r="C929" s="50">
        <v>9613</v>
      </c>
      <c r="D929" s="50" t="s">
        <v>6432</v>
      </c>
      <c r="E929" s="55">
        <v>19717.62</v>
      </c>
      <c r="F929" s="55">
        <v>11313773.1798</v>
      </c>
      <c r="G929" s="55">
        <v>13315063.709850943</v>
      </c>
      <c r="H929" s="56">
        <v>-0.15030273783596837</v>
      </c>
      <c r="I929" s="58">
        <v>-2001290.5300509427</v>
      </c>
      <c r="J929" s="58">
        <v>573.79000000000008</v>
      </c>
      <c r="K929" s="58">
        <v>675.28757070330721</v>
      </c>
      <c r="L929" s="58">
        <v>573.79</v>
      </c>
      <c r="M929" s="51" t="s">
        <v>6521</v>
      </c>
      <c r="N929" s="54" t="s">
        <v>6527</v>
      </c>
    </row>
    <row r="930" spans="1:14" ht="15.75" customHeight="1" x14ac:dyDescent="0.2">
      <c r="A930" s="50" t="s">
        <v>6439</v>
      </c>
      <c r="B930" s="50" t="s">
        <v>6440</v>
      </c>
      <c r="C930" s="50">
        <v>9616</v>
      </c>
      <c r="D930" s="50" t="s">
        <v>6441</v>
      </c>
      <c r="E930" s="55">
        <v>61776.049999999996</v>
      </c>
      <c r="F930" s="55">
        <v>11959265.089500003</v>
      </c>
      <c r="G930" s="55">
        <v>14892300.386725571</v>
      </c>
      <c r="H930" s="53">
        <v>-0.19694978083036552</v>
      </c>
      <c r="I930" s="52">
        <v>-2933035.2972255684</v>
      </c>
      <c r="J930" s="52">
        <v>193.59064053949714</v>
      </c>
      <c r="K930" s="58">
        <v>241.06915846392852</v>
      </c>
      <c r="L930" s="58">
        <v>216.99</v>
      </c>
      <c r="M930" s="51" t="s">
        <v>6524</v>
      </c>
      <c r="N930" s="54" t="s">
        <v>6526</v>
      </c>
    </row>
    <row r="932" spans="1:14" x14ac:dyDescent="0.2">
      <c r="I932" s="55"/>
    </row>
  </sheetData>
  <autoFilter ref="A1:N930">
    <sortState ref="A2:N930">
      <sortCondition ref="B2:B930"/>
      <sortCondition ref="C2:C93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44"/>
  <sheetViews>
    <sheetView workbookViewId="0">
      <selection activeCell="D10" sqref="D10"/>
    </sheetView>
  </sheetViews>
  <sheetFormatPr baseColWidth="10" defaultRowHeight="15" x14ac:dyDescent="0.25"/>
  <sheetData>
    <row r="1" spans="1:7" x14ac:dyDescent="0.25">
      <c r="A1" s="61" t="s">
        <v>6520</v>
      </c>
      <c r="B1" s="60" t="s">
        <v>6513</v>
      </c>
      <c r="C1" s="60" t="s">
        <v>6514</v>
      </c>
      <c r="D1" s="60" t="s">
        <v>6515</v>
      </c>
      <c r="E1" s="60" t="s">
        <v>6516</v>
      </c>
      <c r="F1" s="60" t="s">
        <v>6517</v>
      </c>
      <c r="G1" s="60" t="s">
        <v>6518</v>
      </c>
    </row>
    <row r="2" spans="1:7" x14ac:dyDescent="0.25">
      <c r="A2" s="60" t="s">
        <v>1</v>
      </c>
      <c r="B2" s="60" t="s">
        <v>2</v>
      </c>
      <c r="C2" s="60">
        <v>22</v>
      </c>
      <c r="D2" s="60"/>
      <c r="E2" s="60"/>
      <c r="F2" s="60"/>
      <c r="G2" s="60">
        <v>1</v>
      </c>
    </row>
    <row r="3" spans="1:7" x14ac:dyDescent="0.25">
      <c r="A3" s="60" t="s">
        <v>4</v>
      </c>
      <c r="B3" s="60" t="s">
        <v>5</v>
      </c>
      <c r="C3" s="60">
        <v>23</v>
      </c>
      <c r="D3" s="60"/>
      <c r="E3" s="60"/>
      <c r="F3" s="60"/>
      <c r="G3" s="60">
        <v>1</v>
      </c>
    </row>
    <row r="4" spans="1:7" x14ac:dyDescent="0.25">
      <c r="A4" s="60" t="s">
        <v>7</v>
      </c>
      <c r="B4" s="60" t="s">
        <v>8</v>
      </c>
      <c r="C4" s="60">
        <v>24</v>
      </c>
      <c r="D4" s="60"/>
      <c r="E4" s="60"/>
      <c r="F4" s="60"/>
      <c r="G4" s="60">
        <v>1</v>
      </c>
    </row>
    <row r="5" spans="1:7" x14ac:dyDescent="0.25">
      <c r="A5" s="60" t="s">
        <v>10</v>
      </c>
      <c r="B5" s="60" t="s">
        <v>11</v>
      </c>
      <c r="C5" s="60">
        <v>25</v>
      </c>
      <c r="D5" s="60"/>
      <c r="E5" s="60"/>
      <c r="F5" s="60"/>
      <c r="G5" s="60">
        <v>1</v>
      </c>
    </row>
    <row r="6" spans="1:7" x14ac:dyDescent="0.25">
      <c r="A6" s="60" t="s">
        <v>13</v>
      </c>
      <c r="B6" s="60" t="s">
        <v>14</v>
      </c>
      <c r="C6" s="60">
        <v>26</v>
      </c>
      <c r="D6" s="60">
        <v>65</v>
      </c>
      <c r="E6" s="60"/>
      <c r="F6" s="60"/>
      <c r="G6" s="60">
        <v>2</v>
      </c>
    </row>
    <row r="7" spans="1:7" x14ac:dyDescent="0.25">
      <c r="A7" s="60" t="s">
        <v>16</v>
      </c>
      <c r="B7" s="60" t="s">
        <v>17</v>
      </c>
      <c r="C7" s="60">
        <v>27</v>
      </c>
      <c r="D7" s="60">
        <v>66</v>
      </c>
      <c r="E7" s="60"/>
      <c r="F7" s="60"/>
      <c r="G7" s="60">
        <v>2</v>
      </c>
    </row>
    <row r="8" spans="1:7" x14ac:dyDescent="0.25">
      <c r="A8" s="60" t="s">
        <v>19</v>
      </c>
      <c r="B8" s="60" t="s">
        <v>20</v>
      </c>
      <c r="C8" s="60">
        <v>28</v>
      </c>
      <c r="D8" s="60"/>
      <c r="E8" s="60"/>
      <c r="F8" s="60"/>
      <c r="G8" s="60">
        <v>1</v>
      </c>
    </row>
    <row r="9" spans="1:7" x14ac:dyDescent="0.25">
      <c r="A9" s="60" t="s">
        <v>22</v>
      </c>
      <c r="B9" s="60" t="s">
        <v>23</v>
      </c>
      <c r="C9" s="60">
        <v>29</v>
      </c>
      <c r="D9" s="60"/>
      <c r="E9" s="60"/>
      <c r="F9" s="60"/>
      <c r="G9" s="60">
        <v>1</v>
      </c>
    </row>
    <row r="10" spans="1:7" x14ac:dyDescent="0.25">
      <c r="A10" s="60" t="s">
        <v>25</v>
      </c>
      <c r="B10" s="60" t="s">
        <v>26</v>
      </c>
      <c r="C10" s="60">
        <v>30</v>
      </c>
      <c r="D10" s="60"/>
      <c r="E10" s="60"/>
      <c r="F10" s="60"/>
      <c r="G10" s="60">
        <v>1</v>
      </c>
    </row>
    <row r="11" spans="1:7" x14ac:dyDescent="0.25">
      <c r="A11" s="60" t="s">
        <v>28</v>
      </c>
      <c r="B11" s="60" t="s">
        <v>29</v>
      </c>
      <c r="C11" s="60">
        <v>31</v>
      </c>
      <c r="D11" s="60"/>
      <c r="E11" s="60"/>
      <c r="F11" s="60"/>
      <c r="G11" s="60">
        <v>1</v>
      </c>
    </row>
    <row r="12" spans="1:7" x14ac:dyDescent="0.25">
      <c r="A12" s="60" t="s">
        <v>31</v>
      </c>
      <c r="B12" s="60" t="s">
        <v>32</v>
      </c>
      <c r="C12" s="60">
        <v>32</v>
      </c>
      <c r="D12" s="60"/>
      <c r="E12" s="60"/>
      <c r="F12" s="60"/>
      <c r="G12" s="60">
        <v>1</v>
      </c>
    </row>
    <row r="13" spans="1:7" x14ac:dyDescent="0.25">
      <c r="A13" s="60" t="s">
        <v>34</v>
      </c>
      <c r="B13" s="60" t="s">
        <v>35</v>
      </c>
      <c r="C13" s="60">
        <v>33</v>
      </c>
      <c r="D13" s="60"/>
      <c r="E13" s="60"/>
      <c r="F13" s="60"/>
      <c r="G13" s="60">
        <v>1</v>
      </c>
    </row>
    <row r="14" spans="1:7" x14ac:dyDescent="0.25">
      <c r="A14" s="60" t="s">
        <v>37</v>
      </c>
      <c r="B14" s="60" t="s">
        <v>38</v>
      </c>
      <c r="C14" s="60">
        <v>34</v>
      </c>
      <c r="D14" s="60"/>
      <c r="E14" s="60"/>
      <c r="F14" s="60"/>
      <c r="G14" s="60">
        <v>1</v>
      </c>
    </row>
    <row r="15" spans="1:7" x14ac:dyDescent="0.25">
      <c r="A15" s="60" t="s">
        <v>40</v>
      </c>
      <c r="B15" s="60" t="s">
        <v>41</v>
      </c>
      <c r="C15" s="60">
        <v>35</v>
      </c>
      <c r="D15" s="60"/>
      <c r="E15" s="60"/>
      <c r="F15" s="60"/>
      <c r="G15" s="60">
        <v>1</v>
      </c>
    </row>
    <row r="16" spans="1:7" x14ac:dyDescent="0.25">
      <c r="A16" s="60" t="s">
        <v>43</v>
      </c>
      <c r="B16" s="60" t="s">
        <v>44</v>
      </c>
      <c r="C16" s="60">
        <v>36</v>
      </c>
      <c r="D16" s="60"/>
      <c r="E16" s="60"/>
      <c r="F16" s="60"/>
      <c r="G16" s="60">
        <v>1</v>
      </c>
    </row>
    <row r="17" spans="1:7" x14ac:dyDescent="0.25">
      <c r="A17" s="60" t="s">
        <v>46</v>
      </c>
      <c r="B17" s="60" t="s">
        <v>47</v>
      </c>
      <c r="C17" s="60">
        <v>37</v>
      </c>
      <c r="D17" s="60"/>
      <c r="E17" s="60"/>
      <c r="F17" s="60"/>
      <c r="G17" s="60">
        <v>1</v>
      </c>
    </row>
    <row r="18" spans="1:7" x14ac:dyDescent="0.25">
      <c r="A18" s="60" t="s">
        <v>49</v>
      </c>
      <c r="B18" s="60" t="s">
        <v>50</v>
      </c>
      <c r="C18" s="60">
        <v>38</v>
      </c>
      <c r="D18" s="60"/>
      <c r="E18" s="60"/>
      <c r="F18" s="60"/>
      <c r="G18" s="60">
        <v>1</v>
      </c>
    </row>
    <row r="19" spans="1:7" x14ac:dyDescent="0.25">
      <c r="A19" s="60" t="s">
        <v>52</v>
      </c>
      <c r="B19" s="60" t="s">
        <v>53</v>
      </c>
      <c r="C19" s="60">
        <v>39</v>
      </c>
      <c r="D19" s="60"/>
      <c r="E19" s="60"/>
      <c r="F19" s="60"/>
      <c r="G19" s="60">
        <v>1</v>
      </c>
    </row>
    <row r="20" spans="1:7" x14ac:dyDescent="0.25">
      <c r="A20" s="60" t="s">
        <v>55</v>
      </c>
      <c r="B20" s="60" t="s">
        <v>56</v>
      </c>
      <c r="C20" s="60">
        <v>40</v>
      </c>
      <c r="D20" s="60"/>
      <c r="E20" s="60"/>
      <c r="F20" s="60"/>
      <c r="G20" s="60">
        <v>1</v>
      </c>
    </row>
    <row r="21" spans="1:7" x14ac:dyDescent="0.25">
      <c r="A21" s="60" t="s">
        <v>58</v>
      </c>
      <c r="B21" s="60" t="s">
        <v>59</v>
      </c>
      <c r="C21" s="60">
        <v>41</v>
      </c>
      <c r="D21" s="60"/>
      <c r="E21" s="60"/>
      <c r="F21" s="60"/>
      <c r="G21" s="60">
        <v>1</v>
      </c>
    </row>
    <row r="22" spans="1:7" x14ac:dyDescent="0.25">
      <c r="A22" s="60" t="s">
        <v>61</v>
      </c>
      <c r="B22" s="60" t="s">
        <v>62</v>
      </c>
      <c r="C22" s="60">
        <v>42</v>
      </c>
      <c r="D22" s="60"/>
      <c r="E22" s="60"/>
      <c r="F22" s="60"/>
      <c r="G22" s="60">
        <v>1</v>
      </c>
    </row>
    <row r="23" spans="1:7" x14ac:dyDescent="0.25">
      <c r="A23" s="60" t="s">
        <v>64</v>
      </c>
      <c r="B23" s="60" t="s">
        <v>65</v>
      </c>
      <c r="C23" s="60">
        <v>43</v>
      </c>
      <c r="D23" s="60"/>
      <c r="E23" s="60"/>
      <c r="F23" s="60"/>
      <c r="G23" s="60">
        <v>1</v>
      </c>
    </row>
    <row r="24" spans="1:7" x14ac:dyDescent="0.25">
      <c r="A24" s="60" t="s">
        <v>67</v>
      </c>
      <c r="B24" s="60" t="s">
        <v>68</v>
      </c>
      <c r="C24" s="60">
        <v>44</v>
      </c>
      <c r="D24" s="60"/>
      <c r="E24" s="60"/>
      <c r="F24" s="60"/>
      <c r="G24" s="60">
        <v>1</v>
      </c>
    </row>
    <row r="25" spans="1:7" x14ac:dyDescent="0.25">
      <c r="A25" s="60" t="s">
        <v>70</v>
      </c>
      <c r="B25" s="60" t="s">
        <v>71</v>
      </c>
      <c r="C25" s="60">
        <v>45</v>
      </c>
      <c r="D25" s="60"/>
      <c r="E25" s="60"/>
      <c r="F25" s="60"/>
      <c r="G25" s="60">
        <v>1</v>
      </c>
    </row>
    <row r="26" spans="1:7" x14ac:dyDescent="0.25">
      <c r="A26" s="60" t="s">
        <v>73</v>
      </c>
      <c r="B26" s="60" t="s">
        <v>74</v>
      </c>
      <c r="C26" s="60">
        <v>47</v>
      </c>
      <c r="D26" s="60"/>
      <c r="E26" s="60"/>
      <c r="F26" s="60"/>
      <c r="G26" s="60">
        <v>1</v>
      </c>
    </row>
    <row r="27" spans="1:7" x14ac:dyDescent="0.25">
      <c r="A27" s="60" t="s">
        <v>76</v>
      </c>
      <c r="B27" s="60" t="s">
        <v>77</v>
      </c>
      <c r="C27" s="60">
        <v>48</v>
      </c>
      <c r="D27" s="60"/>
      <c r="E27" s="60"/>
      <c r="F27" s="60"/>
      <c r="G27" s="60">
        <v>1</v>
      </c>
    </row>
    <row r="28" spans="1:7" x14ac:dyDescent="0.25">
      <c r="A28" s="60" t="s">
        <v>105</v>
      </c>
      <c r="B28" s="60" t="s">
        <v>106</v>
      </c>
      <c r="C28" s="60">
        <v>73</v>
      </c>
      <c r="D28" s="60"/>
      <c r="E28" s="60"/>
      <c r="F28" s="60"/>
      <c r="G28" s="60">
        <v>1</v>
      </c>
    </row>
    <row r="29" spans="1:7" x14ac:dyDescent="0.25">
      <c r="A29" s="60" t="s">
        <v>79</v>
      </c>
      <c r="B29" s="60" t="s">
        <v>80</v>
      </c>
      <c r="C29" s="60">
        <v>51</v>
      </c>
      <c r="D29" s="60"/>
      <c r="E29" s="60"/>
      <c r="F29" s="60"/>
      <c r="G29" s="60">
        <v>1</v>
      </c>
    </row>
    <row r="30" spans="1:7" x14ac:dyDescent="0.25">
      <c r="A30" s="60" t="s">
        <v>82</v>
      </c>
      <c r="B30" s="60" t="s">
        <v>83</v>
      </c>
      <c r="C30" s="60">
        <v>52</v>
      </c>
      <c r="D30" s="60"/>
      <c r="E30" s="60"/>
      <c r="F30" s="60"/>
      <c r="G30" s="60">
        <v>1</v>
      </c>
    </row>
    <row r="31" spans="1:7" x14ac:dyDescent="0.25">
      <c r="A31" s="60" t="s">
        <v>85</v>
      </c>
      <c r="B31" s="60" t="s">
        <v>86</v>
      </c>
      <c r="C31" s="60">
        <v>53</v>
      </c>
      <c r="D31" s="60"/>
      <c r="E31" s="60"/>
      <c r="F31" s="60"/>
      <c r="G31" s="60">
        <v>1</v>
      </c>
    </row>
    <row r="32" spans="1:7" x14ac:dyDescent="0.25">
      <c r="A32" s="60" t="s">
        <v>88</v>
      </c>
      <c r="B32" s="60" t="s">
        <v>89</v>
      </c>
      <c r="C32" s="60">
        <v>54</v>
      </c>
      <c r="D32" s="60"/>
      <c r="E32" s="60"/>
      <c r="F32" s="60"/>
      <c r="G32" s="60">
        <v>1</v>
      </c>
    </row>
    <row r="33" spans="1:7" x14ac:dyDescent="0.25">
      <c r="A33" s="60" t="s">
        <v>91</v>
      </c>
      <c r="B33" s="60" t="s">
        <v>92</v>
      </c>
      <c r="C33" s="60">
        <v>55</v>
      </c>
      <c r="D33" s="60"/>
      <c r="E33" s="60"/>
      <c r="F33" s="60"/>
      <c r="G33" s="60">
        <v>1</v>
      </c>
    </row>
    <row r="34" spans="1:7" x14ac:dyDescent="0.25">
      <c r="A34" s="60" t="s">
        <v>94</v>
      </c>
      <c r="B34" s="60" t="s">
        <v>95</v>
      </c>
      <c r="C34" s="60">
        <v>56</v>
      </c>
      <c r="D34" s="60"/>
      <c r="E34" s="60"/>
      <c r="F34" s="60"/>
      <c r="G34" s="60">
        <v>1</v>
      </c>
    </row>
    <row r="35" spans="1:7" x14ac:dyDescent="0.25">
      <c r="A35" s="60" t="s">
        <v>97</v>
      </c>
      <c r="B35" s="60" t="s">
        <v>98</v>
      </c>
      <c r="C35" s="60">
        <v>57</v>
      </c>
      <c r="D35" s="60"/>
      <c r="E35" s="60"/>
      <c r="F35" s="60"/>
      <c r="G35" s="60">
        <v>1</v>
      </c>
    </row>
    <row r="36" spans="1:7" x14ac:dyDescent="0.25">
      <c r="A36" s="60" t="s">
        <v>100</v>
      </c>
      <c r="B36" s="60" t="s">
        <v>101</v>
      </c>
      <c r="C36" s="60">
        <v>58</v>
      </c>
      <c r="D36" s="60"/>
      <c r="E36" s="60"/>
      <c r="F36" s="60"/>
      <c r="G36" s="60">
        <v>1</v>
      </c>
    </row>
    <row r="37" spans="1:7" x14ac:dyDescent="0.25">
      <c r="A37" s="60" t="s">
        <v>108</v>
      </c>
      <c r="B37" s="60" t="s">
        <v>109</v>
      </c>
      <c r="C37" s="60">
        <v>74</v>
      </c>
      <c r="D37" s="60"/>
      <c r="E37" s="60"/>
      <c r="F37" s="60"/>
      <c r="G37" s="60">
        <v>1</v>
      </c>
    </row>
    <row r="38" spans="1:7" x14ac:dyDescent="0.25">
      <c r="A38" s="60" t="s">
        <v>111</v>
      </c>
      <c r="B38" s="60" t="s">
        <v>112</v>
      </c>
      <c r="C38" s="60">
        <v>78</v>
      </c>
      <c r="D38" s="60"/>
      <c r="E38" s="60"/>
      <c r="F38" s="60"/>
      <c r="G38" s="60">
        <v>1</v>
      </c>
    </row>
    <row r="39" spans="1:7" x14ac:dyDescent="0.25">
      <c r="A39" s="60" t="s">
        <v>114</v>
      </c>
      <c r="B39" s="60" t="s">
        <v>115</v>
      </c>
      <c r="C39" s="60">
        <v>79</v>
      </c>
      <c r="D39" s="60"/>
      <c r="E39" s="60"/>
      <c r="F39" s="60"/>
      <c r="G39" s="60">
        <v>1</v>
      </c>
    </row>
    <row r="40" spans="1:7" x14ac:dyDescent="0.25">
      <c r="A40" s="60" t="s">
        <v>117</v>
      </c>
      <c r="B40" s="60" t="s">
        <v>118</v>
      </c>
      <c r="C40" s="60">
        <v>83</v>
      </c>
      <c r="D40" s="60"/>
      <c r="E40" s="60"/>
      <c r="F40" s="60"/>
      <c r="G40" s="60">
        <v>1</v>
      </c>
    </row>
    <row r="41" spans="1:7" x14ac:dyDescent="0.25">
      <c r="A41" s="60" t="s">
        <v>120</v>
      </c>
      <c r="B41" s="60" t="s">
        <v>121</v>
      </c>
      <c r="C41" s="60">
        <v>189</v>
      </c>
      <c r="D41" s="60"/>
      <c r="E41" s="60"/>
      <c r="F41" s="60"/>
      <c r="G41" s="60">
        <v>1</v>
      </c>
    </row>
    <row r="42" spans="1:7" x14ac:dyDescent="0.25">
      <c r="A42" s="60" t="s">
        <v>123</v>
      </c>
      <c r="B42" s="60" t="s">
        <v>124</v>
      </c>
      <c r="C42" s="60">
        <v>190</v>
      </c>
      <c r="D42" s="60"/>
      <c r="E42" s="60"/>
      <c r="F42" s="60"/>
      <c r="G42" s="60">
        <v>1</v>
      </c>
    </row>
    <row r="43" spans="1:7" x14ac:dyDescent="0.25">
      <c r="A43" s="60" t="s">
        <v>126</v>
      </c>
      <c r="B43" s="60" t="s">
        <v>127</v>
      </c>
      <c r="C43" s="60">
        <v>191</v>
      </c>
      <c r="D43" s="60"/>
      <c r="E43" s="60"/>
      <c r="F43" s="60"/>
      <c r="G43" s="60">
        <v>1</v>
      </c>
    </row>
    <row r="44" spans="1:7" x14ac:dyDescent="0.25">
      <c r="A44" s="60" t="s">
        <v>129</v>
      </c>
      <c r="B44" s="60" t="s">
        <v>130</v>
      </c>
      <c r="C44" s="60">
        <v>192</v>
      </c>
      <c r="D44" s="60"/>
      <c r="E44" s="60"/>
      <c r="F44" s="60"/>
      <c r="G44" s="60">
        <v>1</v>
      </c>
    </row>
    <row r="45" spans="1:7" x14ac:dyDescent="0.25">
      <c r="A45" s="60" t="s">
        <v>132</v>
      </c>
      <c r="B45" s="60" t="s">
        <v>133</v>
      </c>
      <c r="C45" s="60">
        <v>193</v>
      </c>
      <c r="D45" s="60"/>
      <c r="E45" s="60"/>
      <c r="F45" s="60"/>
      <c r="G45" s="60">
        <v>1</v>
      </c>
    </row>
    <row r="46" spans="1:7" x14ac:dyDescent="0.25">
      <c r="A46" s="60" t="s">
        <v>135</v>
      </c>
      <c r="B46" s="60" t="s">
        <v>136</v>
      </c>
      <c r="C46" s="60">
        <v>194</v>
      </c>
      <c r="D46" s="60"/>
      <c r="E46" s="60"/>
      <c r="F46" s="60"/>
      <c r="G46" s="60">
        <v>1</v>
      </c>
    </row>
    <row r="47" spans="1:7" x14ac:dyDescent="0.25">
      <c r="A47" s="60" t="s">
        <v>138</v>
      </c>
      <c r="B47" s="60" t="s">
        <v>139</v>
      </c>
      <c r="C47" s="60">
        <v>195</v>
      </c>
      <c r="D47" s="60"/>
      <c r="E47" s="60"/>
      <c r="F47" s="60"/>
      <c r="G47" s="60">
        <v>1</v>
      </c>
    </row>
    <row r="48" spans="1:7" x14ac:dyDescent="0.25">
      <c r="A48" s="60" t="s">
        <v>141</v>
      </c>
      <c r="B48" s="60" t="s">
        <v>142</v>
      </c>
      <c r="C48" s="60">
        <v>196</v>
      </c>
      <c r="D48" s="60"/>
      <c r="E48" s="60"/>
      <c r="F48" s="60"/>
      <c r="G48" s="60">
        <v>1</v>
      </c>
    </row>
    <row r="49" spans="1:7" x14ac:dyDescent="0.25">
      <c r="A49" s="60" t="s">
        <v>144</v>
      </c>
      <c r="B49" s="60" t="s">
        <v>145</v>
      </c>
      <c r="C49" s="60">
        <v>197</v>
      </c>
      <c r="D49" s="60"/>
      <c r="E49" s="60"/>
      <c r="F49" s="60"/>
      <c r="G49" s="60">
        <v>1</v>
      </c>
    </row>
    <row r="50" spans="1:7" x14ac:dyDescent="0.25">
      <c r="A50" s="60" t="s">
        <v>147</v>
      </c>
      <c r="B50" s="60" t="s">
        <v>148</v>
      </c>
      <c r="C50" s="60">
        <v>198</v>
      </c>
      <c r="D50" s="60"/>
      <c r="E50" s="60"/>
      <c r="F50" s="60"/>
      <c r="G50" s="60">
        <v>1</v>
      </c>
    </row>
    <row r="51" spans="1:7" x14ac:dyDescent="0.25">
      <c r="A51" s="60" t="s">
        <v>150</v>
      </c>
      <c r="B51" s="60" t="s">
        <v>151</v>
      </c>
      <c r="C51" s="60">
        <v>199</v>
      </c>
      <c r="D51" s="60"/>
      <c r="E51" s="60"/>
      <c r="F51" s="60"/>
      <c r="G51" s="60">
        <v>1</v>
      </c>
    </row>
    <row r="52" spans="1:7" x14ac:dyDescent="0.25">
      <c r="A52" s="60" t="s">
        <v>153</v>
      </c>
      <c r="B52" s="60" t="s">
        <v>154</v>
      </c>
      <c r="C52" s="60">
        <v>200</v>
      </c>
      <c r="D52" s="60"/>
      <c r="E52" s="60"/>
      <c r="F52" s="60"/>
      <c r="G52" s="60">
        <v>1</v>
      </c>
    </row>
    <row r="53" spans="1:7" x14ac:dyDescent="0.25">
      <c r="A53" s="60" t="s">
        <v>156</v>
      </c>
      <c r="B53" s="60" t="s">
        <v>157</v>
      </c>
      <c r="C53" s="60">
        <v>201</v>
      </c>
      <c r="D53" s="60"/>
      <c r="E53" s="60"/>
      <c r="F53" s="60"/>
      <c r="G53" s="60">
        <v>1</v>
      </c>
    </row>
    <row r="54" spans="1:7" x14ac:dyDescent="0.25">
      <c r="A54" s="60" t="s">
        <v>159</v>
      </c>
      <c r="B54" s="60" t="s">
        <v>160</v>
      </c>
      <c r="C54" s="60">
        <v>202</v>
      </c>
      <c r="D54" s="60"/>
      <c r="E54" s="60"/>
      <c r="F54" s="60"/>
      <c r="G54" s="60">
        <v>1</v>
      </c>
    </row>
    <row r="55" spans="1:7" x14ac:dyDescent="0.25">
      <c r="A55" s="60" t="s">
        <v>162</v>
      </c>
      <c r="B55" s="60" t="s">
        <v>163</v>
      </c>
      <c r="C55" s="60">
        <v>203</v>
      </c>
      <c r="D55" s="60"/>
      <c r="E55" s="60"/>
      <c r="F55" s="60"/>
      <c r="G55" s="60">
        <v>1</v>
      </c>
    </row>
    <row r="56" spans="1:7" x14ac:dyDescent="0.25">
      <c r="A56" s="60" t="s">
        <v>165</v>
      </c>
      <c r="B56" s="60" t="s">
        <v>166</v>
      </c>
      <c r="C56" s="60">
        <v>204</v>
      </c>
      <c r="D56" s="60"/>
      <c r="E56" s="60"/>
      <c r="F56" s="60"/>
      <c r="G56" s="60">
        <v>1</v>
      </c>
    </row>
    <row r="57" spans="1:7" x14ac:dyDescent="0.25">
      <c r="A57" s="60" t="s">
        <v>168</v>
      </c>
      <c r="B57" s="60" t="s">
        <v>169</v>
      </c>
      <c r="C57" s="60">
        <v>205</v>
      </c>
      <c r="D57" s="60"/>
      <c r="E57" s="60"/>
      <c r="F57" s="60"/>
      <c r="G57" s="60">
        <v>1</v>
      </c>
    </row>
    <row r="58" spans="1:7" x14ac:dyDescent="0.25">
      <c r="A58" s="60" t="s">
        <v>171</v>
      </c>
      <c r="B58" s="60" t="s">
        <v>172</v>
      </c>
      <c r="C58" s="60">
        <v>206</v>
      </c>
      <c r="D58" s="60"/>
      <c r="E58" s="60"/>
      <c r="F58" s="60"/>
      <c r="G58" s="60">
        <v>1</v>
      </c>
    </row>
    <row r="59" spans="1:7" x14ac:dyDescent="0.25">
      <c r="A59" s="60" t="s">
        <v>522</v>
      </c>
      <c r="B59" s="60" t="s">
        <v>523</v>
      </c>
      <c r="C59" s="60">
        <v>333</v>
      </c>
      <c r="D59" s="60"/>
      <c r="E59" s="60"/>
      <c r="F59" s="60"/>
      <c r="G59" s="60">
        <v>1</v>
      </c>
    </row>
    <row r="60" spans="1:7" x14ac:dyDescent="0.25">
      <c r="A60" s="60" t="s">
        <v>174</v>
      </c>
      <c r="B60" s="60" t="s">
        <v>175</v>
      </c>
      <c r="C60" s="60">
        <v>208</v>
      </c>
      <c r="D60" s="60"/>
      <c r="E60" s="60"/>
      <c r="F60" s="60"/>
      <c r="G60" s="60">
        <v>1</v>
      </c>
    </row>
    <row r="61" spans="1:7" x14ac:dyDescent="0.25">
      <c r="A61" s="60" t="s">
        <v>177</v>
      </c>
      <c r="B61" s="60" t="s">
        <v>178</v>
      </c>
      <c r="C61" s="60">
        <v>209</v>
      </c>
      <c r="D61" s="60"/>
      <c r="E61" s="60"/>
      <c r="F61" s="60"/>
      <c r="G61" s="60">
        <v>1</v>
      </c>
    </row>
    <row r="62" spans="1:7" x14ac:dyDescent="0.25">
      <c r="A62" s="60" t="s">
        <v>180</v>
      </c>
      <c r="B62" s="60" t="s">
        <v>181</v>
      </c>
      <c r="C62" s="60">
        <v>210</v>
      </c>
      <c r="D62" s="60"/>
      <c r="E62" s="60"/>
      <c r="F62" s="60"/>
      <c r="G62" s="60">
        <v>1</v>
      </c>
    </row>
    <row r="63" spans="1:7" x14ac:dyDescent="0.25">
      <c r="A63" s="60" t="s">
        <v>183</v>
      </c>
      <c r="B63" s="60" t="s">
        <v>184</v>
      </c>
      <c r="C63" s="60">
        <v>211</v>
      </c>
      <c r="D63" s="60"/>
      <c r="E63" s="60"/>
      <c r="F63" s="60"/>
      <c r="G63" s="60">
        <v>1</v>
      </c>
    </row>
    <row r="64" spans="1:7" x14ac:dyDescent="0.25">
      <c r="A64" s="60" t="s">
        <v>186</v>
      </c>
      <c r="B64" s="60" t="s">
        <v>187</v>
      </c>
      <c r="C64" s="60">
        <v>212</v>
      </c>
      <c r="D64" s="60"/>
      <c r="E64" s="60"/>
      <c r="F64" s="60"/>
      <c r="G64" s="60">
        <v>1</v>
      </c>
    </row>
    <row r="65" spans="1:7" x14ac:dyDescent="0.25">
      <c r="A65" s="60" t="s">
        <v>189</v>
      </c>
      <c r="B65" s="60" t="s">
        <v>190</v>
      </c>
      <c r="C65" s="60">
        <v>213</v>
      </c>
      <c r="D65" s="60"/>
      <c r="E65" s="60"/>
      <c r="F65" s="60"/>
      <c r="G65" s="60">
        <v>1</v>
      </c>
    </row>
    <row r="66" spans="1:7" x14ac:dyDescent="0.25">
      <c r="A66" s="60" t="s">
        <v>192</v>
      </c>
      <c r="B66" s="60" t="s">
        <v>193</v>
      </c>
      <c r="C66" s="60">
        <v>214</v>
      </c>
      <c r="D66" s="60"/>
      <c r="E66" s="60"/>
      <c r="F66" s="60"/>
      <c r="G66" s="60">
        <v>1</v>
      </c>
    </row>
    <row r="67" spans="1:7" x14ac:dyDescent="0.25">
      <c r="A67" s="60" t="s">
        <v>195</v>
      </c>
      <c r="B67" s="60" t="s">
        <v>196</v>
      </c>
      <c r="C67" s="60">
        <v>215</v>
      </c>
      <c r="D67" s="60"/>
      <c r="E67" s="60"/>
      <c r="F67" s="60"/>
      <c r="G67" s="60">
        <v>1</v>
      </c>
    </row>
    <row r="68" spans="1:7" x14ac:dyDescent="0.25">
      <c r="A68" s="60" t="s">
        <v>198</v>
      </c>
      <c r="B68" s="60" t="s">
        <v>199</v>
      </c>
      <c r="C68" s="60">
        <v>216</v>
      </c>
      <c r="D68" s="60"/>
      <c r="E68" s="60"/>
      <c r="F68" s="60"/>
      <c r="G68" s="60">
        <v>1</v>
      </c>
    </row>
    <row r="69" spans="1:7" x14ac:dyDescent="0.25">
      <c r="A69" s="60" t="s">
        <v>201</v>
      </c>
      <c r="B69" s="60" t="s">
        <v>202</v>
      </c>
      <c r="C69" s="60">
        <v>217</v>
      </c>
      <c r="D69" s="60"/>
      <c r="E69" s="60"/>
      <c r="F69" s="60"/>
      <c r="G69" s="60">
        <v>1</v>
      </c>
    </row>
    <row r="70" spans="1:7" x14ac:dyDescent="0.25">
      <c r="A70" s="60" t="s">
        <v>204</v>
      </c>
      <c r="B70" s="60" t="s">
        <v>205</v>
      </c>
      <c r="C70" s="60">
        <v>218</v>
      </c>
      <c r="D70" s="60"/>
      <c r="E70" s="60"/>
      <c r="F70" s="60"/>
      <c r="G70" s="60">
        <v>1</v>
      </c>
    </row>
    <row r="71" spans="1:7" x14ac:dyDescent="0.25">
      <c r="A71" s="60" t="s">
        <v>207</v>
      </c>
      <c r="B71" s="60" t="s">
        <v>208</v>
      </c>
      <c r="C71" s="60">
        <v>219</v>
      </c>
      <c r="D71" s="60"/>
      <c r="E71" s="60"/>
      <c r="F71" s="60"/>
      <c r="G71" s="60">
        <v>1</v>
      </c>
    </row>
    <row r="72" spans="1:7" x14ac:dyDescent="0.25">
      <c r="A72" s="60" t="s">
        <v>210</v>
      </c>
      <c r="B72" s="60" t="s">
        <v>211</v>
      </c>
      <c r="C72" s="60">
        <v>220</v>
      </c>
      <c r="D72" s="60"/>
      <c r="E72" s="60"/>
      <c r="F72" s="60"/>
      <c r="G72" s="60">
        <v>1</v>
      </c>
    </row>
    <row r="73" spans="1:7" x14ac:dyDescent="0.25">
      <c r="A73" s="60" t="s">
        <v>213</v>
      </c>
      <c r="B73" s="60" t="s">
        <v>214</v>
      </c>
      <c r="C73" s="60">
        <v>221</v>
      </c>
      <c r="D73" s="60"/>
      <c r="E73" s="60"/>
      <c r="F73" s="60"/>
      <c r="G73" s="60">
        <v>1</v>
      </c>
    </row>
    <row r="74" spans="1:7" x14ac:dyDescent="0.25">
      <c r="A74" s="60" t="s">
        <v>216</v>
      </c>
      <c r="B74" s="60" t="s">
        <v>217</v>
      </c>
      <c r="C74" s="60">
        <v>222</v>
      </c>
      <c r="D74" s="60"/>
      <c r="E74" s="60"/>
      <c r="F74" s="60"/>
      <c r="G74" s="60">
        <v>1</v>
      </c>
    </row>
    <row r="75" spans="1:7" x14ac:dyDescent="0.25">
      <c r="A75" s="60" t="s">
        <v>219</v>
      </c>
      <c r="B75" s="60" t="s">
        <v>220</v>
      </c>
      <c r="C75" s="60">
        <v>223</v>
      </c>
      <c r="D75" s="60"/>
      <c r="E75" s="60"/>
      <c r="F75" s="60"/>
      <c r="G75" s="60">
        <v>1</v>
      </c>
    </row>
    <row r="76" spans="1:7" x14ac:dyDescent="0.25">
      <c r="A76" s="60" t="s">
        <v>222</v>
      </c>
      <c r="B76" s="60" t="s">
        <v>223</v>
      </c>
      <c r="C76" s="60">
        <v>224</v>
      </c>
      <c r="D76" s="60"/>
      <c r="E76" s="60"/>
      <c r="F76" s="60"/>
      <c r="G76" s="60">
        <v>1</v>
      </c>
    </row>
    <row r="77" spans="1:7" x14ac:dyDescent="0.25">
      <c r="A77" s="60" t="s">
        <v>225</v>
      </c>
      <c r="B77" s="60" t="s">
        <v>226</v>
      </c>
      <c r="C77" s="60">
        <v>225</v>
      </c>
      <c r="D77" s="60"/>
      <c r="E77" s="60"/>
      <c r="F77" s="60"/>
      <c r="G77" s="60">
        <v>1</v>
      </c>
    </row>
    <row r="78" spans="1:7" x14ac:dyDescent="0.25">
      <c r="A78" s="60" t="s">
        <v>228</v>
      </c>
      <c r="B78" s="60" t="s">
        <v>229</v>
      </c>
      <c r="C78" s="60">
        <v>226</v>
      </c>
      <c r="D78" s="60"/>
      <c r="E78" s="60"/>
      <c r="F78" s="60"/>
      <c r="G78" s="60">
        <v>1</v>
      </c>
    </row>
    <row r="79" spans="1:7" x14ac:dyDescent="0.25">
      <c r="A79" s="60" t="s">
        <v>231</v>
      </c>
      <c r="B79" s="60" t="s">
        <v>232</v>
      </c>
      <c r="C79" s="60">
        <v>227</v>
      </c>
      <c r="D79" s="60"/>
      <c r="E79" s="60"/>
      <c r="F79" s="60"/>
      <c r="G79" s="60">
        <v>1</v>
      </c>
    </row>
    <row r="80" spans="1:7" x14ac:dyDescent="0.25">
      <c r="A80" s="60" t="s">
        <v>234</v>
      </c>
      <c r="B80" s="60" t="s">
        <v>235</v>
      </c>
      <c r="C80" s="60">
        <v>228</v>
      </c>
      <c r="D80" s="60"/>
      <c r="E80" s="60"/>
      <c r="F80" s="60"/>
      <c r="G80" s="60">
        <v>1</v>
      </c>
    </row>
    <row r="81" spans="1:7" x14ac:dyDescent="0.25">
      <c r="A81" s="60" t="s">
        <v>237</v>
      </c>
      <c r="B81" s="60" t="s">
        <v>238</v>
      </c>
      <c r="C81" s="60">
        <v>229</v>
      </c>
      <c r="D81" s="60"/>
      <c r="E81" s="60"/>
      <c r="F81" s="60"/>
      <c r="G81" s="60">
        <v>1</v>
      </c>
    </row>
    <row r="82" spans="1:7" x14ac:dyDescent="0.25">
      <c r="A82" s="60" t="s">
        <v>240</v>
      </c>
      <c r="B82" s="60" t="s">
        <v>241</v>
      </c>
      <c r="C82" s="60">
        <v>230</v>
      </c>
      <c r="D82" s="60"/>
      <c r="E82" s="60"/>
      <c r="F82" s="60"/>
      <c r="G82" s="60">
        <v>1</v>
      </c>
    </row>
    <row r="83" spans="1:7" x14ac:dyDescent="0.25">
      <c r="A83" s="60" t="s">
        <v>243</v>
      </c>
      <c r="B83" s="60" t="s">
        <v>244</v>
      </c>
      <c r="C83" s="60">
        <v>231</v>
      </c>
      <c r="D83" s="60"/>
      <c r="E83" s="60"/>
      <c r="F83" s="60"/>
      <c r="G83" s="60">
        <v>1</v>
      </c>
    </row>
    <row r="84" spans="1:7" x14ac:dyDescent="0.25">
      <c r="A84" s="60" t="s">
        <v>246</v>
      </c>
      <c r="B84" s="60" t="s">
        <v>247</v>
      </c>
      <c r="C84" s="60">
        <v>232</v>
      </c>
      <c r="D84" s="60"/>
      <c r="E84" s="60"/>
      <c r="F84" s="60"/>
      <c r="G84" s="60">
        <v>1</v>
      </c>
    </row>
    <row r="85" spans="1:7" x14ac:dyDescent="0.25">
      <c r="A85" s="60" t="s">
        <v>249</v>
      </c>
      <c r="B85" s="60" t="s">
        <v>250</v>
      </c>
      <c r="C85" s="60">
        <v>233</v>
      </c>
      <c r="D85" s="60"/>
      <c r="E85" s="60"/>
      <c r="F85" s="60"/>
      <c r="G85" s="60">
        <v>1</v>
      </c>
    </row>
    <row r="86" spans="1:7" x14ac:dyDescent="0.25">
      <c r="A86" s="60" t="s">
        <v>252</v>
      </c>
      <c r="B86" s="60" t="s">
        <v>253</v>
      </c>
      <c r="C86" s="60">
        <v>234</v>
      </c>
      <c r="D86" s="60"/>
      <c r="E86" s="60"/>
      <c r="F86" s="60"/>
      <c r="G86" s="60">
        <v>1</v>
      </c>
    </row>
    <row r="87" spans="1:7" x14ac:dyDescent="0.25">
      <c r="A87" s="60" t="s">
        <v>255</v>
      </c>
      <c r="B87" s="60" t="s">
        <v>256</v>
      </c>
      <c r="C87" s="60">
        <v>235</v>
      </c>
      <c r="D87" s="60"/>
      <c r="E87" s="60"/>
      <c r="F87" s="60"/>
      <c r="G87" s="60">
        <v>1</v>
      </c>
    </row>
    <row r="88" spans="1:7" x14ac:dyDescent="0.25">
      <c r="A88" s="60" t="s">
        <v>258</v>
      </c>
      <c r="B88" s="60" t="s">
        <v>259</v>
      </c>
      <c r="C88" s="60">
        <v>236</v>
      </c>
      <c r="D88" s="60"/>
      <c r="E88" s="60"/>
      <c r="F88" s="60"/>
      <c r="G88" s="60">
        <v>1</v>
      </c>
    </row>
    <row r="89" spans="1:7" x14ac:dyDescent="0.25">
      <c r="A89" s="60" t="s">
        <v>261</v>
      </c>
      <c r="B89" s="60" t="s">
        <v>262</v>
      </c>
      <c r="C89" s="60">
        <v>237</v>
      </c>
      <c r="D89" s="60"/>
      <c r="E89" s="60"/>
      <c r="F89" s="60"/>
      <c r="G89" s="60">
        <v>1</v>
      </c>
    </row>
    <row r="90" spans="1:7" x14ac:dyDescent="0.25">
      <c r="A90" s="60" t="s">
        <v>264</v>
      </c>
      <c r="B90" s="60" t="s">
        <v>265</v>
      </c>
      <c r="C90" s="60">
        <v>238</v>
      </c>
      <c r="D90" s="60"/>
      <c r="E90" s="60"/>
      <c r="F90" s="60"/>
      <c r="G90" s="60">
        <v>1</v>
      </c>
    </row>
    <row r="91" spans="1:7" x14ac:dyDescent="0.25">
      <c r="A91" s="60" t="s">
        <v>267</v>
      </c>
      <c r="B91" s="60" t="s">
        <v>268</v>
      </c>
      <c r="C91" s="60">
        <v>239</v>
      </c>
      <c r="D91" s="60"/>
      <c r="E91" s="60"/>
      <c r="F91" s="60"/>
      <c r="G91" s="60">
        <v>1</v>
      </c>
    </row>
    <row r="92" spans="1:7" x14ac:dyDescent="0.25">
      <c r="A92" s="60" t="s">
        <v>270</v>
      </c>
      <c r="B92" s="60" t="s">
        <v>271</v>
      </c>
      <c r="C92" s="60">
        <v>240</v>
      </c>
      <c r="D92" s="60"/>
      <c r="E92" s="60"/>
      <c r="F92" s="60"/>
      <c r="G92" s="60">
        <v>1</v>
      </c>
    </row>
    <row r="93" spans="1:7" x14ac:dyDescent="0.25">
      <c r="A93" s="60" t="s">
        <v>273</v>
      </c>
      <c r="B93" s="60" t="s">
        <v>274</v>
      </c>
      <c r="C93" s="60">
        <v>241</v>
      </c>
      <c r="D93" s="60"/>
      <c r="E93" s="60"/>
      <c r="F93" s="60"/>
      <c r="G93" s="60">
        <v>1</v>
      </c>
    </row>
    <row r="94" spans="1:7" x14ac:dyDescent="0.25">
      <c r="A94" s="60" t="s">
        <v>276</v>
      </c>
      <c r="B94" s="60" t="s">
        <v>277</v>
      </c>
      <c r="C94" s="60">
        <v>242</v>
      </c>
      <c r="D94" s="60"/>
      <c r="E94" s="60"/>
      <c r="F94" s="60"/>
      <c r="G94" s="60">
        <v>1</v>
      </c>
    </row>
    <row r="95" spans="1:7" x14ac:dyDescent="0.25">
      <c r="A95" s="60" t="s">
        <v>279</v>
      </c>
      <c r="B95" s="60" t="s">
        <v>280</v>
      </c>
      <c r="C95" s="60">
        <v>243</v>
      </c>
      <c r="D95" s="60"/>
      <c r="E95" s="60"/>
      <c r="F95" s="60"/>
      <c r="G95" s="60">
        <v>1</v>
      </c>
    </row>
    <row r="96" spans="1:7" x14ac:dyDescent="0.25">
      <c r="A96" s="60" t="s">
        <v>282</v>
      </c>
      <c r="B96" s="60" t="s">
        <v>283</v>
      </c>
      <c r="C96" s="60">
        <v>244</v>
      </c>
      <c r="D96" s="60"/>
      <c r="E96" s="60"/>
      <c r="F96" s="60"/>
      <c r="G96" s="60">
        <v>1</v>
      </c>
    </row>
    <row r="97" spans="1:7" x14ac:dyDescent="0.25">
      <c r="A97" s="60" t="s">
        <v>285</v>
      </c>
      <c r="B97" s="60" t="s">
        <v>286</v>
      </c>
      <c r="C97" s="60">
        <v>245</v>
      </c>
      <c r="D97" s="60"/>
      <c r="E97" s="60"/>
      <c r="F97" s="60"/>
      <c r="G97" s="60">
        <v>1</v>
      </c>
    </row>
    <row r="98" spans="1:7" x14ac:dyDescent="0.25">
      <c r="A98" s="60" t="s">
        <v>288</v>
      </c>
      <c r="B98" s="60" t="s">
        <v>289</v>
      </c>
      <c r="C98" s="60">
        <v>246</v>
      </c>
      <c r="D98" s="60"/>
      <c r="E98" s="60"/>
      <c r="F98" s="60"/>
      <c r="G98" s="60">
        <v>1</v>
      </c>
    </row>
    <row r="99" spans="1:7" x14ac:dyDescent="0.25">
      <c r="A99" s="60" t="s">
        <v>291</v>
      </c>
      <c r="B99" s="60" t="s">
        <v>292</v>
      </c>
      <c r="C99" s="60">
        <v>247</v>
      </c>
      <c r="D99" s="60"/>
      <c r="E99" s="60"/>
      <c r="F99" s="60"/>
      <c r="G99" s="60">
        <v>1</v>
      </c>
    </row>
    <row r="100" spans="1:7" x14ac:dyDescent="0.25">
      <c r="A100" s="60" t="s">
        <v>294</v>
      </c>
      <c r="B100" s="60" t="s">
        <v>295</v>
      </c>
      <c r="C100" s="60">
        <v>248</v>
      </c>
      <c r="D100" s="60"/>
      <c r="E100" s="60"/>
      <c r="F100" s="60"/>
      <c r="G100" s="60">
        <v>1</v>
      </c>
    </row>
    <row r="101" spans="1:7" x14ac:dyDescent="0.25">
      <c r="A101" s="60" t="s">
        <v>297</v>
      </c>
      <c r="B101" s="60" t="s">
        <v>298</v>
      </c>
      <c r="C101" s="60">
        <v>249</v>
      </c>
      <c r="D101" s="60"/>
      <c r="E101" s="60"/>
      <c r="F101" s="60"/>
      <c r="G101" s="60">
        <v>1</v>
      </c>
    </row>
    <row r="102" spans="1:7" x14ac:dyDescent="0.25">
      <c r="A102" s="60" t="s">
        <v>300</v>
      </c>
      <c r="B102" s="60" t="s">
        <v>301</v>
      </c>
      <c r="C102" s="60">
        <v>250</v>
      </c>
      <c r="D102" s="60"/>
      <c r="E102" s="60"/>
      <c r="F102" s="60"/>
      <c r="G102" s="60">
        <v>1</v>
      </c>
    </row>
    <row r="103" spans="1:7" x14ac:dyDescent="0.25">
      <c r="A103" s="60" t="s">
        <v>525</v>
      </c>
      <c r="B103" s="60" t="s">
        <v>526</v>
      </c>
      <c r="C103" s="60">
        <v>334</v>
      </c>
      <c r="D103" s="60"/>
      <c r="E103" s="60"/>
      <c r="F103" s="60"/>
      <c r="G103" s="60">
        <v>1</v>
      </c>
    </row>
    <row r="104" spans="1:7" x14ac:dyDescent="0.25">
      <c r="A104" s="60" t="s">
        <v>303</v>
      </c>
      <c r="B104" s="60" t="s">
        <v>304</v>
      </c>
      <c r="C104" s="60">
        <v>251</v>
      </c>
      <c r="D104" s="60"/>
      <c r="E104" s="60"/>
      <c r="F104" s="60"/>
      <c r="G104" s="60">
        <v>1</v>
      </c>
    </row>
    <row r="105" spans="1:7" x14ac:dyDescent="0.25">
      <c r="A105" s="60" t="s">
        <v>306</v>
      </c>
      <c r="B105" s="60" t="s">
        <v>307</v>
      </c>
      <c r="C105" s="60">
        <v>252</v>
      </c>
      <c r="D105" s="60"/>
      <c r="E105" s="60"/>
      <c r="F105" s="60"/>
      <c r="G105" s="60">
        <v>1</v>
      </c>
    </row>
    <row r="106" spans="1:7" x14ac:dyDescent="0.25">
      <c r="A106" s="60" t="s">
        <v>309</v>
      </c>
      <c r="B106" s="60" t="s">
        <v>310</v>
      </c>
      <c r="C106" s="60">
        <v>253</v>
      </c>
      <c r="D106" s="60"/>
      <c r="E106" s="60"/>
      <c r="F106" s="60"/>
      <c r="G106" s="60">
        <v>1</v>
      </c>
    </row>
    <row r="107" spans="1:7" x14ac:dyDescent="0.25">
      <c r="A107" s="60" t="s">
        <v>312</v>
      </c>
      <c r="B107" s="60" t="s">
        <v>313</v>
      </c>
      <c r="C107" s="60">
        <v>254</v>
      </c>
      <c r="D107" s="60"/>
      <c r="E107" s="60"/>
      <c r="F107" s="60"/>
      <c r="G107" s="60">
        <v>1</v>
      </c>
    </row>
    <row r="108" spans="1:7" x14ac:dyDescent="0.25">
      <c r="A108" s="60" t="s">
        <v>528</v>
      </c>
      <c r="B108" s="60" t="s">
        <v>529</v>
      </c>
      <c r="C108" s="60">
        <v>335</v>
      </c>
      <c r="D108" s="60"/>
      <c r="E108" s="60"/>
      <c r="F108" s="60"/>
      <c r="G108" s="60">
        <v>1</v>
      </c>
    </row>
    <row r="109" spans="1:7" x14ac:dyDescent="0.25">
      <c r="A109" s="60" t="s">
        <v>315</v>
      </c>
      <c r="B109" s="60" t="s">
        <v>316</v>
      </c>
      <c r="C109" s="60">
        <v>255</v>
      </c>
      <c r="D109" s="60"/>
      <c r="E109" s="60"/>
      <c r="F109" s="60"/>
      <c r="G109" s="60">
        <v>1</v>
      </c>
    </row>
    <row r="110" spans="1:7" x14ac:dyDescent="0.25">
      <c r="A110" s="60" t="s">
        <v>318</v>
      </c>
      <c r="B110" s="60" t="s">
        <v>319</v>
      </c>
      <c r="C110" s="60">
        <v>256</v>
      </c>
      <c r="D110" s="60"/>
      <c r="E110" s="60"/>
      <c r="F110" s="60"/>
      <c r="G110" s="60">
        <v>1</v>
      </c>
    </row>
    <row r="111" spans="1:7" x14ac:dyDescent="0.25">
      <c r="A111" s="60" t="s">
        <v>321</v>
      </c>
      <c r="B111" s="60" t="s">
        <v>322</v>
      </c>
      <c r="C111" s="60">
        <v>257</v>
      </c>
      <c r="D111" s="60"/>
      <c r="E111" s="60"/>
      <c r="F111" s="60"/>
      <c r="G111" s="60">
        <v>1</v>
      </c>
    </row>
    <row r="112" spans="1:7" x14ac:dyDescent="0.25">
      <c r="A112" s="60" t="s">
        <v>324</v>
      </c>
      <c r="B112" s="60" t="s">
        <v>325</v>
      </c>
      <c r="C112" s="60">
        <v>258</v>
      </c>
      <c r="D112" s="60"/>
      <c r="E112" s="60"/>
      <c r="F112" s="60"/>
      <c r="G112" s="60">
        <v>1</v>
      </c>
    </row>
    <row r="113" spans="1:7" x14ac:dyDescent="0.25">
      <c r="A113" s="60" t="s">
        <v>327</v>
      </c>
      <c r="B113" s="60" t="s">
        <v>328</v>
      </c>
      <c r="C113" s="60">
        <v>259</v>
      </c>
      <c r="D113" s="60"/>
      <c r="E113" s="60"/>
      <c r="F113" s="60"/>
      <c r="G113" s="60">
        <v>1</v>
      </c>
    </row>
    <row r="114" spans="1:7" x14ac:dyDescent="0.25">
      <c r="A114" s="60" t="s">
        <v>330</v>
      </c>
      <c r="B114" s="60" t="s">
        <v>331</v>
      </c>
      <c r="C114" s="60">
        <v>260</v>
      </c>
      <c r="D114" s="60"/>
      <c r="E114" s="60"/>
      <c r="F114" s="60"/>
      <c r="G114" s="60">
        <v>1</v>
      </c>
    </row>
    <row r="115" spans="1:7" x14ac:dyDescent="0.25">
      <c r="A115" s="60" t="s">
        <v>333</v>
      </c>
      <c r="B115" s="60" t="s">
        <v>334</v>
      </c>
      <c r="C115" s="60">
        <v>261</v>
      </c>
      <c r="D115" s="60"/>
      <c r="E115" s="60"/>
      <c r="F115" s="60"/>
      <c r="G115" s="60">
        <v>1</v>
      </c>
    </row>
    <row r="116" spans="1:7" x14ac:dyDescent="0.25">
      <c r="A116" s="60" t="s">
        <v>336</v>
      </c>
      <c r="B116" s="60" t="s">
        <v>337</v>
      </c>
      <c r="C116" s="60">
        <v>262</v>
      </c>
      <c r="D116" s="60"/>
      <c r="E116" s="60"/>
      <c r="F116" s="60"/>
      <c r="G116" s="60">
        <v>1</v>
      </c>
    </row>
    <row r="117" spans="1:7" x14ac:dyDescent="0.25">
      <c r="A117" s="60" t="s">
        <v>339</v>
      </c>
      <c r="B117" s="60" t="s">
        <v>340</v>
      </c>
      <c r="C117" s="60">
        <v>263</v>
      </c>
      <c r="D117" s="60"/>
      <c r="E117" s="60"/>
      <c r="F117" s="60"/>
      <c r="G117" s="60">
        <v>1</v>
      </c>
    </row>
    <row r="118" spans="1:7" x14ac:dyDescent="0.25">
      <c r="A118" s="60" t="s">
        <v>531</v>
      </c>
      <c r="B118" s="60" t="s">
        <v>532</v>
      </c>
      <c r="C118" s="60">
        <v>336</v>
      </c>
      <c r="D118" s="60"/>
      <c r="E118" s="60"/>
      <c r="F118" s="60"/>
      <c r="G118" s="60">
        <v>1</v>
      </c>
    </row>
    <row r="119" spans="1:7" x14ac:dyDescent="0.25">
      <c r="A119" s="60" t="s">
        <v>342</v>
      </c>
      <c r="B119" s="60" t="s">
        <v>343</v>
      </c>
      <c r="C119" s="60">
        <v>264</v>
      </c>
      <c r="D119" s="60"/>
      <c r="E119" s="60"/>
      <c r="F119" s="60"/>
      <c r="G119" s="60">
        <v>1</v>
      </c>
    </row>
    <row r="120" spans="1:7" x14ac:dyDescent="0.25">
      <c r="A120" s="60" t="s">
        <v>345</v>
      </c>
      <c r="B120" s="60" t="s">
        <v>346</v>
      </c>
      <c r="C120" s="60">
        <v>265</v>
      </c>
      <c r="D120" s="60"/>
      <c r="E120" s="60"/>
      <c r="F120" s="60"/>
      <c r="G120" s="60">
        <v>1</v>
      </c>
    </row>
    <row r="121" spans="1:7" x14ac:dyDescent="0.25">
      <c r="A121" s="60" t="s">
        <v>348</v>
      </c>
      <c r="B121" s="60" t="s">
        <v>349</v>
      </c>
      <c r="C121" s="60">
        <v>266</v>
      </c>
      <c r="D121" s="60"/>
      <c r="E121" s="60"/>
      <c r="F121" s="60"/>
      <c r="G121" s="60">
        <v>1</v>
      </c>
    </row>
    <row r="122" spans="1:7" x14ac:dyDescent="0.25">
      <c r="A122" s="60" t="s">
        <v>351</v>
      </c>
      <c r="B122" s="60" t="s">
        <v>352</v>
      </c>
      <c r="C122" s="60">
        <v>267</v>
      </c>
      <c r="D122" s="60"/>
      <c r="E122" s="60"/>
      <c r="F122" s="60"/>
      <c r="G122" s="60">
        <v>1</v>
      </c>
    </row>
    <row r="123" spans="1:7" x14ac:dyDescent="0.25">
      <c r="A123" s="60" t="s">
        <v>354</v>
      </c>
      <c r="B123" s="60" t="s">
        <v>355</v>
      </c>
      <c r="C123" s="60">
        <v>268</v>
      </c>
      <c r="D123" s="60"/>
      <c r="E123" s="60"/>
      <c r="F123" s="60"/>
      <c r="G123" s="60">
        <v>1</v>
      </c>
    </row>
    <row r="124" spans="1:7" x14ac:dyDescent="0.25">
      <c r="A124" s="60" t="s">
        <v>357</v>
      </c>
      <c r="B124" s="60" t="s">
        <v>358</v>
      </c>
      <c r="C124" s="60">
        <v>269</v>
      </c>
      <c r="D124" s="60"/>
      <c r="E124" s="60"/>
      <c r="F124" s="60"/>
      <c r="G124" s="60">
        <v>1</v>
      </c>
    </row>
    <row r="125" spans="1:7" x14ac:dyDescent="0.25">
      <c r="A125" s="60" t="s">
        <v>360</v>
      </c>
      <c r="B125" s="60" t="s">
        <v>361</v>
      </c>
      <c r="C125" s="60">
        <v>270</v>
      </c>
      <c r="D125" s="60"/>
      <c r="E125" s="60"/>
      <c r="F125" s="60"/>
      <c r="G125" s="60">
        <v>1</v>
      </c>
    </row>
    <row r="126" spans="1:7" x14ac:dyDescent="0.25">
      <c r="A126" s="60" t="s">
        <v>363</v>
      </c>
      <c r="B126" s="60" t="s">
        <v>364</v>
      </c>
      <c r="C126" s="60">
        <v>271</v>
      </c>
      <c r="D126" s="60"/>
      <c r="E126" s="60"/>
      <c r="F126" s="60"/>
      <c r="G126" s="60">
        <v>1</v>
      </c>
    </row>
    <row r="127" spans="1:7" x14ac:dyDescent="0.25">
      <c r="A127" s="60" t="s">
        <v>366</v>
      </c>
      <c r="B127" s="60" t="s">
        <v>367</v>
      </c>
      <c r="C127" s="60">
        <v>272</v>
      </c>
      <c r="D127" s="60"/>
      <c r="E127" s="60"/>
      <c r="F127" s="60"/>
      <c r="G127" s="60">
        <v>1</v>
      </c>
    </row>
    <row r="128" spans="1:7" x14ac:dyDescent="0.25">
      <c r="A128" s="60" t="s">
        <v>369</v>
      </c>
      <c r="B128" s="60" t="s">
        <v>370</v>
      </c>
      <c r="C128" s="60">
        <v>273</v>
      </c>
      <c r="D128" s="60"/>
      <c r="E128" s="60"/>
      <c r="F128" s="60"/>
      <c r="G128" s="60">
        <v>1</v>
      </c>
    </row>
    <row r="129" spans="1:7" x14ac:dyDescent="0.25">
      <c r="A129" s="60" t="s">
        <v>372</v>
      </c>
      <c r="B129" s="60" t="s">
        <v>373</v>
      </c>
      <c r="C129" s="60">
        <v>274</v>
      </c>
      <c r="D129" s="60"/>
      <c r="E129" s="60"/>
      <c r="F129" s="60"/>
      <c r="G129" s="60">
        <v>1</v>
      </c>
    </row>
    <row r="130" spans="1:7" x14ac:dyDescent="0.25">
      <c r="A130" s="60" t="s">
        <v>375</v>
      </c>
      <c r="B130" s="60" t="s">
        <v>376</v>
      </c>
      <c r="C130" s="60">
        <v>275</v>
      </c>
      <c r="D130" s="60"/>
      <c r="E130" s="60"/>
      <c r="F130" s="60"/>
      <c r="G130" s="60">
        <v>1</v>
      </c>
    </row>
    <row r="131" spans="1:7" x14ac:dyDescent="0.25">
      <c r="A131" s="60" t="s">
        <v>534</v>
      </c>
      <c r="B131" s="60" t="s">
        <v>535</v>
      </c>
      <c r="C131" s="60">
        <v>337</v>
      </c>
      <c r="D131" s="60"/>
      <c r="E131" s="60"/>
      <c r="F131" s="60"/>
      <c r="G131" s="60">
        <v>1</v>
      </c>
    </row>
    <row r="132" spans="1:7" x14ac:dyDescent="0.25">
      <c r="A132" s="60" t="s">
        <v>378</v>
      </c>
      <c r="B132" s="60" t="s">
        <v>379</v>
      </c>
      <c r="C132" s="60">
        <v>276</v>
      </c>
      <c r="D132" s="60"/>
      <c r="E132" s="60"/>
      <c r="F132" s="60"/>
      <c r="G132" s="60">
        <v>1</v>
      </c>
    </row>
    <row r="133" spans="1:7" x14ac:dyDescent="0.25">
      <c r="A133" s="60" t="s">
        <v>381</v>
      </c>
      <c r="B133" s="60" t="s">
        <v>382</v>
      </c>
      <c r="C133" s="60">
        <v>277</v>
      </c>
      <c r="D133" s="60"/>
      <c r="E133" s="60"/>
      <c r="F133" s="60"/>
      <c r="G133" s="60">
        <v>1</v>
      </c>
    </row>
    <row r="134" spans="1:7" x14ac:dyDescent="0.25">
      <c r="A134" s="60" t="s">
        <v>384</v>
      </c>
      <c r="B134" s="60" t="s">
        <v>385</v>
      </c>
      <c r="C134" s="60">
        <v>278</v>
      </c>
      <c r="D134" s="60"/>
      <c r="E134" s="60"/>
      <c r="F134" s="60"/>
      <c r="G134" s="60">
        <v>1</v>
      </c>
    </row>
    <row r="135" spans="1:7" x14ac:dyDescent="0.25">
      <c r="A135" s="60" t="s">
        <v>387</v>
      </c>
      <c r="B135" s="60" t="s">
        <v>388</v>
      </c>
      <c r="C135" s="60">
        <v>280</v>
      </c>
      <c r="D135" s="60"/>
      <c r="E135" s="60"/>
      <c r="F135" s="60"/>
      <c r="G135" s="60">
        <v>1</v>
      </c>
    </row>
    <row r="136" spans="1:7" x14ac:dyDescent="0.25">
      <c r="A136" s="60" t="s">
        <v>390</v>
      </c>
      <c r="B136" s="60" t="s">
        <v>391</v>
      </c>
      <c r="C136" s="60">
        <v>281</v>
      </c>
      <c r="D136" s="60"/>
      <c r="E136" s="60"/>
      <c r="F136" s="60"/>
      <c r="G136" s="60">
        <v>1</v>
      </c>
    </row>
    <row r="137" spans="1:7" x14ac:dyDescent="0.25">
      <c r="A137" s="60" t="s">
        <v>393</v>
      </c>
      <c r="B137" s="60" t="s">
        <v>394</v>
      </c>
      <c r="C137" s="60">
        <v>282</v>
      </c>
      <c r="D137" s="60"/>
      <c r="E137" s="60"/>
      <c r="F137" s="60"/>
      <c r="G137" s="60">
        <v>1</v>
      </c>
    </row>
    <row r="138" spans="1:7" x14ac:dyDescent="0.25">
      <c r="A138" s="60" t="s">
        <v>396</v>
      </c>
      <c r="B138" s="60" t="s">
        <v>397</v>
      </c>
      <c r="C138" s="60">
        <v>285</v>
      </c>
      <c r="D138" s="60"/>
      <c r="E138" s="60"/>
      <c r="F138" s="60"/>
      <c r="G138" s="60">
        <v>1</v>
      </c>
    </row>
    <row r="139" spans="1:7" x14ac:dyDescent="0.25">
      <c r="A139" s="60" t="s">
        <v>399</v>
      </c>
      <c r="B139" s="60" t="s">
        <v>400</v>
      </c>
      <c r="C139" s="60">
        <v>286</v>
      </c>
      <c r="D139" s="60"/>
      <c r="E139" s="60"/>
      <c r="F139" s="60"/>
      <c r="G139" s="60">
        <v>1</v>
      </c>
    </row>
    <row r="140" spans="1:7" x14ac:dyDescent="0.25">
      <c r="A140" s="60" t="s">
        <v>402</v>
      </c>
      <c r="B140" s="60" t="s">
        <v>403</v>
      </c>
      <c r="C140" s="60">
        <v>287</v>
      </c>
      <c r="D140" s="60"/>
      <c r="E140" s="60"/>
      <c r="F140" s="60"/>
      <c r="G140" s="60">
        <v>1</v>
      </c>
    </row>
    <row r="141" spans="1:7" x14ac:dyDescent="0.25">
      <c r="A141" s="60" t="s">
        <v>405</v>
      </c>
      <c r="B141" s="60" t="s">
        <v>406</v>
      </c>
      <c r="C141" s="60">
        <v>288</v>
      </c>
      <c r="D141" s="60"/>
      <c r="E141" s="60"/>
      <c r="F141" s="60"/>
      <c r="G141" s="60">
        <v>1</v>
      </c>
    </row>
    <row r="142" spans="1:7" x14ac:dyDescent="0.25">
      <c r="A142" s="60" t="s">
        <v>408</v>
      </c>
      <c r="B142" s="60" t="s">
        <v>409</v>
      </c>
      <c r="C142" s="60">
        <v>289</v>
      </c>
      <c r="D142" s="60"/>
      <c r="E142" s="60"/>
      <c r="F142" s="60"/>
      <c r="G142" s="60">
        <v>1</v>
      </c>
    </row>
    <row r="143" spans="1:7" x14ac:dyDescent="0.25">
      <c r="A143" s="60" t="s">
        <v>411</v>
      </c>
      <c r="B143" s="60" t="s">
        <v>412</v>
      </c>
      <c r="C143" s="60">
        <v>290</v>
      </c>
      <c r="D143" s="60"/>
      <c r="E143" s="60"/>
      <c r="F143" s="60"/>
      <c r="G143" s="60">
        <v>1</v>
      </c>
    </row>
    <row r="144" spans="1:7" x14ac:dyDescent="0.25">
      <c r="A144" s="60" t="s">
        <v>414</v>
      </c>
      <c r="B144" s="60" t="s">
        <v>415</v>
      </c>
      <c r="C144" s="60">
        <v>291</v>
      </c>
      <c r="D144" s="60"/>
      <c r="E144" s="60"/>
      <c r="F144" s="60"/>
      <c r="G144" s="60">
        <v>1</v>
      </c>
    </row>
    <row r="145" spans="1:7" x14ac:dyDescent="0.25">
      <c r="A145" s="60" t="s">
        <v>417</v>
      </c>
      <c r="B145" s="60" t="s">
        <v>418</v>
      </c>
      <c r="C145" s="60">
        <v>292</v>
      </c>
      <c r="D145" s="60"/>
      <c r="E145" s="60"/>
      <c r="F145" s="60"/>
      <c r="G145" s="60">
        <v>1</v>
      </c>
    </row>
    <row r="146" spans="1:7" x14ac:dyDescent="0.25">
      <c r="A146" s="60" t="s">
        <v>420</v>
      </c>
      <c r="B146" s="60" t="s">
        <v>421</v>
      </c>
      <c r="C146" s="60">
        <v>293</v>
      </c>
      <c r="D146" s="60"/>
      <c r="E146" s="60"/>
      <c r="F146" s="60"/>
      <c r="G146" s="60">
        <v>1</v>
      </c>
    </row>
    <row r="147" spans="1:7" x14ac:dyDescent="0.25">
      <c r="A147" s="60" t="s">
        <v>423</v>
      </c>
      <c r="B147" s="60" t="s">
        <v>424</v>
      </c>
      <c r="C147" s="60">
        <v>294</v>
      </c>
      <c r="D147" s="60"/>
      <c r="E147" s="60"/>
      <c r="F147" s="60"/>
      <c r="G147" s="60">
        <v>1</v>
      </c>
    </row>
    <row r="148" spans="1:7" x14ac:dyDescent="0.25">
      <c r="A148" s="60" t="s">
        <v>426</v>
      </c>
      <c r="B148" s="60" t="s">
        <v>427</v>
      </c>
      <c r="C148" s="60">
        <v>295</v>
      </c>
      <c r="D148" s="60"/>
      <c r="E148" s="60"/>
      <c r="F148" s="60"/>
      <c r="G148" s="60">
        <v>1</v>
      </c>
    </row>
    <row r="149" spans="1:7" x14ac:dyDescent="0.25">
      <c r="A149" s="60" t="s">
        <v>429</v>
      </c>
      <c r="B149" s="60" t="s">
        <v>430</v>
      </c>
      <c r="C149" s="60">
        <v>296</v>
      </c>
      <c r="D149" s="60"/>
      <c r="E149" s="60"/>
      <c r="F149" s="60"/>
      <c r="G149" s="60">
        <v>1</v>
      </c>
    </row>
    <row r="150" spans="1:7" x14ac:dyDescent="0.25">
      <c r="A150" s="60" t="s">
        <v>432</v>
      </c>
      <c r="B150" s="60" t="s">
        <v>433</v>
      </c>
      <c r="C150" s="60">
        <v>297</v>
      </c>
      <c r="D150" s="60"/>
      <c r="E150" s="60"/>
      <c r="F150" s="60"/>
      <c r="G150" s="60">
        <v>1</v>
      </c>
    </row>
    <row r="151" spans="1:7" x14ac:dyDescent="0.25">
      <c r="A151" s="60" t="s">
        <v>435</v>
      </c>
      <c r="B151" s="60" t="s">
        <v>436</v>
      </c>
      <c r="C151" s="60">
        <v>298</v>
      </c>
      <c r="D151" s="60"/>
      <c r="E151" s="60"/>
      <c r="F151" s="60"/>
      <c r="G151" s="60">
        <v>1</v>
      </c>
    </row>
    <row r="152" spans="1:7" x14ac:dyDescent="0.25">
      <c r="A152" s="60" t="s">
        <v>438</v>
      </c>
      <c r="B152" s="60" t="s">
        <v>439</v>
      </c>
      <c r="C152" s="60">
        <v>299</v>
      </c>
      <c r="D152" s="60"/>
      <c r="E152" s="60"/>
      <c r="F152" s="60"/>
      <c r="G152" s="60">
        <v>1</v>
      </c>
    </row>
    <row r="153" spans="1:7" x14ac:dyDescent="0.25">
      <c r="A153" s="60" t="s">
        <v>441</v>
      </c>
      <c r="B153" s="60" t="s">
        <v>442</v>
      </c>
      <c r="C153" s="60">
        <v>300</v>
      </c>
      <c r="D153" s="60"/>
      <c r="E153" s="60"/>
      <c r="F153" s="60"/>
      <c r="G153" s="60">
        <v>1</v>
      </c>
    </row>
    <row r="154" spans="1:7" x14ac:dyDescent="0.25">
      <c r="A154" s="60" t="s">
        <v>444</v>
      </c>
      <c r="B154" s="60" t="s">
        <v>445</v>
      </c>
      <c r="C154" s="60">
        <v>301</v>
      </c>
      <c r="D154" s="60"/>
      <c r="E154" s="60"/>
      <c r="F154" s="60"/>
      <c r="G154" s="60">
        <v>1</v>
      </c>
    </row>
    <row r="155" spans="1:7" x14ac:dyDescent="0.25">
      <c r="A155" s="60" t="s">
        <v>447</v>
      </c>
      <c r="B155" s="60" t="s">
        <v>448</v>
      </c>
      <c r="C155" s="60">
        <v>302</v>
      </c>
      <c r="D155" s="60"/>
      <c r="E155" s="60"/>
      <c r="F155" s="60"/>
      <c r="G155" s="60">
        <v>1</v>
      </c>
    </row>
    <row r="156" spans="1:7" x14ac:dyDescent="0.25">
      <c r="A156" s="60" t="s">
        <v>450</v>
      </c>
      <c r="B156" s="60" t="s">
        <v>451</v>
      </c>
      <c r="C156" s="60">
        <v>303</v>
      </c>
      <c r="D156" s="60"/>
      <c r="E156" s="60"/>
      <c r="F156" s="60"/>
      <c r="G156" s="60">
        <v>1</v>
      </c>
    </row>
    <row r="157" spans="1:7" x14ac:dyDescent="0.25">
      <c r="A157" s="60" t="s">
        <v>453</v>
      </c>
      <c r="B157" s="60" t="s">
        <v>454</v>
      </c>
      <c r="C157" s="60">
        <v>304</v>
      </c>
      <c r="D157" s="60"/>
      <c r="E157" s="60"/>
      <c r="F157" s="60"/>
      <c r="G157" s="60">
        <v>1</v>
      </c>
    </row>
    <row r="158" spans="1:7" x14ac:dyDescent="0.25">
      <c r="A158" s="60" t="s">
        <v>456</v>
      </c>
      <c r="B158" s="60" t="s">
        <v>457</v>
      </c>
      <c r="C158" s="60">
        <v>305</v>
      </c>
      <c r="D158" s="60"/>
      <c r="E158" s="60"/>
      <c r="F158" s="60"/>
      <c r="G158" s="60">
        <v>1</v>
      </c>
    </row>
    <row r="159" spans="1:7" x14ac:dyDescent="0.25">
      <c r="A159" s="60" t="s">
        <v>459</v>
      </c>
      <c r="B159" s="60" t="s">
        <v>460</v>
      </c>
      <c r="C159" s="60">
        <v>306</v>
      </c>
      <c r="D159" s="60"/>
      <c r="E159" s="60"/>
      <c r="F159" s="60"/>
      <c r="G159" s="60">
        <v>1</v>
      </c>
    </row>
    <row r="160" spans="1:7" x14ac:dyDescent="0.25">
      <c r="A160" s="60" t="s">
        <v>462</v>
      </c>
      <c r="B160" s="60" t="s">
        <v>463</v>
      </c>
      <c r="C160" s="60">
        <v>307</v>
      </c>
      <c r="D160" s="60"/>
      <c r="E160" s="60"/>
      <c r="F160" s="60"/>
      <c r="G160" s="60">
        <v>1</v>
      </c>
    </row>
    <row r="161" spans="1:7" x14ac:dyDescent="0.25">
      <c r="A161" s="60" t="s">
        <v>465</v>
      </c>
      <c r="B161" s="60" t="s">
        <v>466</v>
      </c>
      <c r="C161" s="60">
        <v>309</v>
      </c>
      <c r="D161" s="60"/>
      <c r="E161" s="60"/>
      <c r="F161" s="60"/>
      <c r="G161" s="60">
        <v>1</v>
      </c>
    </row>
    <row r="162" spans="1:7" x14ac:dyDescent="0.25">
      <c r="A162" s="60" t="s">
        <v>468</v>
      </c>
      <c r="B162" s="60" t="s">
        <v>469</v>
      </c>
      <c r="C162" s="60">
        <v>310</v>
      </c>
      <c r="D162" s="60"/>
      <c r="E162" s="60"/>
      <c r="F162" s="60"/>
      <c r="G162" s="60">
        <v>1</v>
      </c>
    </row>
    <row r="163" spans="1:7" x14ac:dyDescent="0.25">
      <c r="A163" s="60" t="s">
        <v>474</v>
      </c>
      <c r="B163" s="60" t="s">
        <v>475</v>
      </c>
      <c r="C163" s="60">
        <v>314</v>
      </c>
      <c r="D163" s="60"/>
      <c r="E163" s="60"/>
      <c r="F163" s="60"/>
      <c r="G163" s="60">
        <v>1</v>
      </c>
    </row>
    <row r="164" spans="1:7" x14ac:dyDescent="0.25">
      <c r="A164" s="60" t="s">
        <v>477</v>
      </c>
      <c r="B164" s="60" t="s">
        <v>478</v>
      </c>
      <c r="C164" s="60">
        <v>315</v>
      </c>
      <c r="D164" s="60"/>
      <c r="E164" s="60"/>
      <c r="F164" s="60"/>
      <c r="G164" s="60">
        <v>1</v>
      </c>
    </row>
    <row r="165" spans="1:7" x14ac:dyDescent="0.25">
      <c r="A165" s="60" t="s">
        <v>480</v>
      </c>
      <c r="B165" s="60" t="s">
        <v>481</v>
      </c>
      <c r="C165" s="60">
        <v>316</v>
      </c>
      <c r="D165" s="60"/>
      <c r="E165" s="60"/>
      <c r="F165" s="60"/>
      <c r="G165" s="60">
        <v>1</v>
      </c>
    </row>
    <row r="166" spans="1:7" x14ac:dyDescent="0.25">
      <c r="A166" s="60" t="s">
        <v>483</v>
      </c>
      <c r="B166" s="60" t="s">
        <v>484</v>
      </c>
      <c r="C166" s="60">
        <v>317</v>
      </c>
      <c r="D166" s="60"/>
      <c r="E166" s="60"/>
      <c r="F166" s="60"/>
      <c r="G166" s="60">
        <v>1</v>
      </c>
    </row>
    <row r="167" spans="1:7" x14ac:dyDescent="0.25">
      <c r="A167" s="60" t="s">
        <v>486</v>
      </c>
      <c r="B167" s="60" t="s">
        <v>487</v>
      </c>
      <c r="C167" s="60">
        <v>318</v>
      </c>
      <c r="D167" s="60"/>
      <c r="E167" s="60"/>
      <c r="F167" s="60"/>
      <c r="G167" s="60">
        <v>1</v>
      </c>
    </row>
    <row r="168" spans="1:7" x14ac:dyDescent="0.25">
      <c r="A168" s="60" t="s">
        <v>489</v>
      </c>
      <c r="B168" s="60" t="s">
        <v>490</v>
      </c>
      <c r="C168" s="60">
        <v>319</v>
      </c>
      <c r="D168" s="60"/>
      <c r="E168" s="60"/>
      <c r="F168" s="60"/>
      <c r="G168" s="60">
        <v>1</v>
      </c>
    </row>
    <row r="169" spans="1:7" x14ac:dyDescent="0.25">
      <c r="A169" s="60" t="s">
        <v>492</v>
      </c>
      <c r="B169" s="60" t="s">
        <v>493</v>
      </c>
      <c r="C169" s="60">
        <v>320</v>
      </c>
      <c r="D169" s="60"/>
      <c r="E169" s="60"/>
      <c r="F169" s="60"/>
      <c r="G169" s="60">
        <v>1</v>
      </c>
    </row>
    <row r="170" spans="1:7" x14ac:dyDescent="0.25">
      <c r="A170" s="60" t="s">
        <v>495</v>
      </c>
      <c r="B170" s="60" t="s">
        <v>496</v>
      </c>
      <c r="C170" s="60">
        <v>321</v>
      </c>
      <c r="D170" s="60"/>
      <c r="E170" s="60"/>
      <c r="F170" s="60"/>
      <c r="G170" s="60">
        <v>1</v>
      </c>
    </row>
    <row r="171" spans="1:7" x14ac:dyDescent="0.25">
      <c r="A171" s="60" t="s">
        <v>498</v>
      </c>
      <c r="B171" s="60" t="s">
        <v>499</v>
      </c>
      <c r="C171" s="60">
        <v>322</v>
      </c>
      <c r="D171" s="60"/>
      <c r="E171" s="60"/>
      <c r="F171" s="60"/>
      <c r="G171" s="60">
        <v>1</v>
      </c>
    </row>
    <row r="172" spans="1:7" x14ac:dyDescent="0.25">
      <c r="A172" s="60" t="s">
        <v>501</v>
      </c>
      <c r="B172" s="60" t="s">
        <v>502</v>
      </c>
      <c r="C172" s="60">
        <v>323</v>
      </c>
      <c r="D172" s="60"/>
      <c r="E172" s="60"/>
      <c r="F172" s="60"/>
      <c r="G172" s="60">
        <v>1</v>
      </c>
    </row>
    <row r="173" spans="1:7" x14ac:dyDescent="0.25">
      <c r="A173" s="60" t="s">
        <v>504</v>
      </c>
      <c r="B173" s="60" t="s">
        <v>505</v>
      </c>
      <c r="C173" s="60">
        <v>324</v>
      </c>
      <c r="D173" s="60"/>
      <c r="E173" s="60"/>
      <c r="F173" s="60"/>
      <c r="G173" s="60">
        <v>1</v>
      </c>
    </row>
    <row r="174" spans="1:7" x14ac:dyDescent="0.25">
      <c r="A174" s="60" t="s">
        <v>507</v>
      </c>
      <c r="B174" s="60" t="s">
        <v>508</v>
      </c>
      <c r="C174" s="60">
        <v>325</v>
      </c>
      <c r="D174" s="60"/>
      <c r="E174" s="60"/>
      <c r="F174" s="60"/>
      <c r="G174" s="60">
        <v>1</v>
      </c>
    </row>
    <row r="175" spans="1:7" x14ac:dyDescent="0.25">
      <c r="A175" s="60" t="s">
        <v>537</v>
      </c>
      <c r="B175" s="60" t="s">
        <v>538</v>
      </c>
      <c r="C175" s="60">
        <v>338</v>
      </c>
      <c r="D175" s="60"/>
      <c r="E175" s="60"/>
      <c r="F175" s="60"/>
      <c r="G175" s="60">
        <v>1</v>
      </c>
    </row>
    <row r="176" spans="1:7" x14ac:dyDescent="0.25">
      <c r="A176" s="60" t="s">
        <v>510</v>
      </c>
      <c r="B176" s="60" t="s">
        <v>511</v>
      </c>
      <c r="C176" s="60">
        <v>329</v>
      </c>
      <c r="D176" s="60"/>
      <c r="E176" s="60"/>
      <c r="F176" s="60"/>
      <c r="G176" s="60">
        <v>1</v>
      </c>
    </row>
    <row r="177" spans="1:7" x14ac:dyDescent="0.25">
      <c r="A177" s="60" t="s">
        <v>540</v>
      </c>
      <c r="B177" s="60" t="s">
        <v>541</v>
      </c>
      <c r="C177" s="60">
        <v>339</v>
      </c>
      <c r="D177" s="60"/>
      <c r="E177" s="60"/>
      <c r="F177" s="60"/>
      <c r="G177" s="60">
        <v>1</v>
      </c>
    </row>
    <row r="178" spans="1:7" x14ac:dyDescent="0.25">
      <c r="A178" s="60" t="s">
        <v>513</v>
      </c>
      <c r="B178" s="60" t="s">
        <v>514</v>
      </c>
      <c r="C178" s="60">
        <v>330</v>
      </c>
      <c r="D178" s="60"/>
      <c r="E178" s="60"/>
      <c r="F178" s="60"/>
      <c r="G178" s="60">
        <v>1</v>
      </c>
    </row>
    <row r="179" spans="1:7" x14ac:dyDescent="0.25">
      <c r="A179" s="60" t="s">
        <v>516</v>
      </c>
      <c r="B179" s="60" t="s">
        <v>517</v>
      </c>
      <c r="C179" s="60">
        <v>331</v>
      </c>
      <c r="D179" s="60"/>
      <c r="E179" s="60"/>
      <c r="F179" s="60"/>
      <c r="G179" s="60">
        <v>1</v>
      </c>
    </row>
    <row r="180" spans="1:7" x14ac:dyDescent="0.25">
      <c r="A180" s="60" t="s">
        <v>519</v>
      </c>
      <c r="B180" s="60" t="s">
        <v>520</v>
      </c>
      <c r="C180" s="60">
        <v>332</v>
      </c>
      <c r="D180" s="60"/>
      <c r="E180" s="60"/>
      <c r="F180" s="60"/>
      <c r="G180" s="60">
        <v>1</v>
      </c>
    </row>
    <row r="181" spans="1:7" x14ac:dyDescent="0.25">
      <c r="A181" s="60" t="s">
        <v>543</v>
      </c>
      <c r="B181" s="60" t="s">
        <v>544</v>
      </c>
      <c r="C181" s="60">
        <v>340</v>
      </c>
      <c r="D181" s="60"/>
      <c r="E181" s="60"/>
      <c r="F181" s="60"/>
      <c r="G181" s="60">
        <v>1</v>
      </c>
    </row>
    <row r="182" spans="1:7" x14ac:dyDescent="0.25">
      <c r="A182" s="60" t="s">
        <v>546</v>
      </c>
      <c r="B182" s="60" t="s">
        <v>547</v>
      </c>
      <c r="C182" s="60">
        <v>344</v>
      </c>
      <c r="D182" s="60"/>
      <c r="E182" s="60"/>
      <c r="F182" s="60"/>
      <c r="G182" s="60">
        <v>1</v>
      </c>
    </row>
    <row r="183" spans="1:7" x14ac:dyDescent="0.25">
      <c r="A183" s="60" t="s">
        <v>549</v>
      </c>
      <c r="B183" s="60" t="s">
        <v>550</v>
      </c>
      <c r="C183" s="60">
        <v>345</v>
      </c>
      <c r="D183" s="60"/>
      <c r="E183" s="60"/>
      <c r="F183" s="60"/>
      <c r="G183" s="60">
        <v>1</v>
      </c>
    </row>
    <row r="184" spans="1:7" x14ac:dyDescent="0.25">
      <c r="A184" s="60" t="s">
        <v>555</v>
      </c>
      <c r="B184" s="60" t="s">
        <v>556</v>
      </c>
      <c r="C184" s="60">
        <v>410</v>
      </c>
      <c r="D184" s="60"/>
      <c r="E184" s="60"/>
      <c r="F184" s="60"/>
      <c r="G184" s="60">
        <v>1</v>
      </c>
    </row>
    <row r="185" spans="1:7" x14ac:dyDescent="0.25">
      <c r="A185" s="60" t="s">
        <v>558</v>
      </c>
      <c r="B185" s="60" t="s">
        <v>559</v>
      </c>
      <c r="C185" s="60">
        <v>411</v>
      </c>
      <c r="D185" s="60"/>
      <c r="E185" s="60"/>
      <c r="F185" s="60"/>
      <c r="G185" s="60">
        <v>1</v>
      </c>
    </row>
    <row r="186" spans="1:7" x14ac:dyDescent="0.25">
      <c r="A186" s="60" t="s">
        <v>561</v>
      </c>
      <c r="B186" s="60" t="s">
        <v>562</v>
      </c>
      <c r="C186" s="60">
        <v>414</v>
      </c>
      <c r="D186" s="60"/>
      <c r="E186" s="60"/>
      <c r="F186" s="60"/>
      <c r="G186" s="60">
        <v>1</v>
      </c>
    </row>
    <row r="187" spans="1:7" x14ac:dyDescent="0.25">
      <c r="A187" s="60" t="s">
        <v>564</v>
      </c>
      <c r="B187" s="60" t="s">
        <v>565</v>
      </c>
      <c r="C187" s="60">
        <v>415</v>
      </c>
      <c r="D187" s="60"/>
      <c r="E187" s="60"/>
      <c r="F187" s="60"/>
      <c r="G187" s="60">
        <v>1</v>
      </c>
    </row>
    <row r="188" spans="1:7" x14ac:dyDescent="0.25">
      <c r="A188" s="60" t="s">
        <v>567</v>
      </c>
      <c r="B188" s="60" t="s">
        <v>568</v>
      </c>
      <c r="C188" s="60">
        <v>416</v>
      </c>
      <c r="D188" s="60"/>
      <c r="E188" s="60"/>
      <c r="F188" s="60"/>
      <c r="G188" s="60">
        <v>1</v>
      </c>
    </row>
    <row r="189" spans="1:7" x14ac:dyDescent="0.25">
      <c r="A189" s="60" t="s">
        <v>570</v>
      </c>
      <c r="B189" s="60" t="s">
        <v>571</v>
      </c>
      <c r="C189" s="60">
        <v>417</v>
      </c>
      <c r="D189" s="60"/>
      <c r="E189" s="60"/>
      <c r="F189" s="60"/>
      <c r="G189" s="60">
        <v>1</v>
      </c>
    </row>
    <row r="190" spans="1:7" x14ac:dyDescent="0.25">
      <c r="A190" s="60" t="s">
        <v>573</v>
      </c>
      <c r="B190" s="60" t="s">
        <v>574</v>
      </c>
      <c r="C190" s="60">
        <v>419</v>
      </c>
      <c r="D190" s="60"/>
      <c r="E190" s="60"/>
      <c r="F190" s="60"/>
      <c r="G190" s="60">
        <v>1</v>
      </c>
    </row>
    <row r="191" spans="1:7" x14ac:dyDescent="0.25">
      <c r="A191" s="60" t="s">
        <v>576</v>
      </c>
      <c r="B191" s="60" t="s">
        <v>577</v>
      </c>
      <c r="C191" s="60">
        <v>420</v>
      </c>
      <c r="D191" s="60"/>
      <c r="E191" s="60"/>
      <c r="F191" s="60"/>
      <c r="G191" s="60">
        <v>1</v>
      </c>
    </row>
    <row r="192" spans="1:7" x14ac:dyDescent="0.25">
      <c r="A192" s="60" t="s">
        <v>579</v>
      </c>
      <c r="B192" s="60" t="s">
        <v>580</v>
      </c>
      <c r="C192" s="60">
        <v>421</v>
      </c>
      <c r="D192" s="60"/>
      <c r="E192" s="60"/>
      <c r="F192" s="60"/>
      <c r="G192" s="60">
        <v>1</v>
      </c>
    </row>
    <row r="193" spans="1:7" x14ac:dyDescent="0.25">
      <c r="A193" s="60" t="s">
        <v>582</v>
      </c>
      <c r="B193" s="60" t="s">
        <v>583</v>
      </c>
      <c r="C193" s="60">
        <v>424</v>
      </c>
      <c r="D193" s="60"/>
      <c r="E193" s="60"/>
      <c r="F193" s="60"/>
      <c r="G193" s="60">
        <v>1</v>
      </c>
    </row>
    <row r="194" spans="1:7" x14ac:dyDescent="0.25">
      <c r="A194" s="60" t="s">
        <v>585</v>
      </c>
      <c r="B194" s="60" t="s">
        <v>586</v>
      </c>
      <c r="C194" s="60">
        <v>425</v>
      </c>
      <c r="D194" s="60"/>
      <c r="E194" s="60"/>
      <c r="F194" s="60"/>
      <c r="G194" s="60">
        <v>1</v>
      </c>
    </row>
    <row r="195" spans="1:7" x14ac:dyDescent="0.25">
      <c r="A195" s="60" t="s">
        <v>588</v>
      </c>
      <c r="B195" s="60" t="s">
        <v>589</v>
      </c>
      <c r="C195" s="60">
        <v>429</v>
      </c>
      <c r="D195" s="60"/>
      <c r="E195" s="60"/>
      <c r="F195" s="60"/>
      <c r="G195" s="60">
        <v>1</v>
      </c>
    </row>
    <row r="196" spans="1:7" x14ac:dyDescent="0.25">
      <c r="A196" s="60" t="s">
        <v>591</v>
      </c>
      <c r="B196" s="60" t="s">
        <v>592</v>
      </c>
      <c r="C196" s="60">
        <v>430</v>
      </c>
      <c r="D196" s="60"/>
      <c r="E196" s="60"/>
      <c r="F196" s="60"/>
      <c r="G196" s="60">
        <v>1</v>
      </c>
    </row>
    <row r="197" spans="1:7" x14ac:dyDescent="0.25">
      <c r="A197" s="60" t="s">
        <v>594</v>
      </c>
      <c r="B197" s="60" t="s">
        <v>595</v>
      </c>
      <c r="C197" s="60">
        <v>434</v>
      </c>
      <c r="D197" s="60"/>
      <c r="E197" s="60"/>
      <c r="F197" s="60"/>
      <c r="G197" s="60">
        <v>1</v>
      </c>
    </row>
    <row r="198" spans="1:7" x14ac:dyDescent="0.25">
      <c r="A198" s="60" t="s">
        <v>597</v>
      </c>
      <c r="B198" s="60" t="s">
        <v>598</v>
      </c>
      <c r="C198" s="60">
        <v>435</v>
      </c>
      <c r="D198" s="60"/>
      <c r="E198" s="60"/>
      <c r="F198" s="60"/>
      <c r="G198" s="60">
        <v>1</v>
      </c>
    </row>
    <row r="199" spans="1:7" x14ac:dyDescent="0.25">
      <c r="A199" s="60" t="s">
        <v>600</v>
      </c>
      <c r="B199" s="60" t="s">
        <v>601</v>
      </c>
      <c r="C199" s="60">
        <v>436</v>
      </c>
      <c r="D199" s="60"/>
      <c r="E199" s="60"/>
      <c r="F199" s="60"/>
      <c r="G199" s="60">
        <v>1</v>
      </c>
    </row>
    <row r="200" spans="1:7" x14ac:dyDescent="0.25">
      <c r="A200" s="60" t="s">
        <v>603</v>
      </c>
      <c r="B200" s="60" t="s">
        <v>604</v>
      </c>
      <c r="C200" s="60">
        <v>437</v>
      </c>
      <c r="D200" s="60"/>
      <c r="E200" s="60"/>
      <c r="F200" s="60"/>
      <c r="G200" s="60">
        <v>1</v>
      </c>
    </row>
    <row r="201" spans="1:7" x14ac:dyDescent="0.25">
      <c r="A201" s="60" t="s">
        <v>606</v>
      </c>
      <c r="B201" s="60" t="s">
        <v>607</v>
      </c>
      <c r="C201" s="60">
        <v>439</v>
      </c>
      <c r="D201" s="60"/>
      <c r="E201" s="60"/>
      <c r="F201" s="60"/>
      <c r="G201" s="60">
        <v>1</v>
      </c>
    </row>
    <row r="202" spans="1:7" x14ac:dyDescent="0.25">
      <c r="A202" s="60" t="s">
        <v>609</v>
      </c>
      <c r="B202" s="60" t="s">
        <v>610</v>
      </c>
      <c r="C202" s="60">
        <v>440</v>
      </c>
      <c r="D202" s="60">
        <v>460</v>
      </c>
      <c r="E202" s="60"/>
      <c r="F202" s="60"/>
      <c r="G202" s="60">
        <v>2</v>
      </c>
    </row>
    <row r="203" spans="1:7" x14ac:dyDescent="0.25">
      <c r="A203" s="60" t="s">
        <v>612</v>
      </c>
      <c r="B203" s="60" t="s">
        <v>613</v>
      </c>
      <c r="C203" s="60">
        <v>441</v>
      </c>
      <c r="D203" s="60">
        <v>461</v>
      </c>
      <c r="E203" s="60"/>
      <c r="F203" s="60"/>
      <c r="G203" s="60">
        <v>2</v>
      </c>
    </row>
    <row r="204" spans="1:7" x14ac:dyDescent="0.25">
      <c r="A204" s="60" t="s">
        <v>615</v>
      </c>
      <c r="B204" s="60" t="s">
        <v>616</v>
      </c>
      <c r="C204" s="60">
        <v>444</v>
      </c>
      <c r="D204" s="60">
        <v>464</v>
      </c>
      <c r="E204" s="60"/>
      <c r="F204" s="60"/>
      <c r="G204" s="60">
        <v>2</v>
      </c>
    </row>
    <row r="205" spans="1:7" x14ac:dyDescent="0.25">
      <c r="A205" s="60" t="s">
        <v>618</v>
      </c>
      <c r="B205" s="60" t="s">
        <v>619</v>
      </c>
      <c r="C205" s="60">
        <v>445</v>
      </c>
      <c r="D205" s="60"/>
      <c r="E205" s="60"/>
      <c r="F205" s="60"/>
      <c r="G205" s="60">
        <v>1</v>
      </c>
    </row>
    <row r="206" spans="1:7" x14ac:dyDescent="0.25">
      <c r="A206" s="60" t="s">
        <v>621</v>
      </c>
      <c r="B206" s="60" t="s">
        <v>622</v>
      </c>
      <c r="C206" s="60">
        <v>446</v>
      </c>
      <c r="D206" s="60"/>
      <c r="E206" s="60"/>
      <c r="F206" s="60"/>
      <c r="G206" s="60">
        <v>1</v>
      </c>
    </row>
    <row r="207" spans="1:7" x14ac:dyDescent="0.25">
      <c r="A207" s="60" t="s">
        <v>624</v>
      </c>
      <c r="B207" s="60" t="s">
        <v>625</v>
      </c>
      <c r="C207" s="60">
        <v>447</v>
      </c>
      <c r="D207" s="60"/>
      <c r="E207" s="60"/>
      <c r="F207" s="60"/>
      <c r="G207" s="60">
        <v>1</v>
      </c>
    </row>
    <row r="208" spans="1:7" x14ac:dyDescent="0.25">
      <c r="A208" s="60" t="s">
        <v>627</v>
      </c>
      <c r="B208" s="60" t="s">
        <v>628</v>
      </c>
      <c r="C208" s="60">
        <v>449</v>
      </c>
      <c r="D208" s="60"/>
      <c r="E208" s="60"/>
      <c r="F208" s="60"/>
      <c r="G208" s="60">
        <v>1</v>
      </c>
    </row>
    <row r="209" spans="1:7" x14ac:dyDescent="0.25">
      <c r="A209" s="60" t="s">
        <v>630</v>
      </c>
      <c r="B209" s="60" t="s">
        <v>631</v>
      </c>
      <c r="C209" s="60">
        <v>450</v>
      </c>
      <c r="D209" s="60"/>
      <c r="E209" s="60"/>
      <c r="F209" s="60"/>
      <c r="G209" s="60">
        <v>1</v>
      </c>
    </row>
    <row r="210" spans="1:7" x14ac:dyDescent="0.25">
      <c r="A210" s="60" t="s">
        <v>633</v>
      </c>
      <c r="B210" s="60" t="s">
        <v>634</v>
      </c>
      <c r="C210" s="60">
        <v>451</v>
      </c>
      <c r="D210" s="60"/>
      <c r="E210" s="60"/>
      <c r="F210" s="60"/>
      <c r="G210" s="60">
        <v>1</v>
      </c>
    </row>
    <row r="211" spans="1:7" x14ac:dyDescent="0.25">
      <c r="A211" s="60" t="s">
        <v>552</v>
      </c>
      <c r="B211" s="60" t="s">
        <v>553</v>
      </c>
      <c r="C211" s="60">
        <v>454</v>
      </c>
      <c r="D211" s="60"/>
      <c r="E211" s="60"/>
      <c r="F211" s="60"/>
      <c r="G211" s="60">
        <v>1</v>
      </c>
    </row>
    <row r="212" spans="1:7" x14ac:dyDescent="0.25">
      <c r="A212" s="60" t="s">
        <v>637</v>
      </c>
      <c r="B212" s="60" t="s">
        <v>638</v>
      </c>
      <c r="C212" s="60">
        <v>455</v>
      </c>
      <c r="D212" s="60"/>
      <c r="E212" s="60"/>
      <c r="F212" s="60"/>
      <c r="G212" s="60">
        <v>1</v>
      </c>
    </row>
    <row r="213" spans="1:7" x14ac:dyDescent="0.25">
      <c r="A213" s="60" t="s">
        <v>640</v>
      </c>
      <c r="B213" s="60" t="s">
        <v>641</v>
      </c>
      <c r="C213" s="60">
        <v>459</v>
      </c>
      <c r="D213" s="60"/>
      <c r="E213" s="60"/>
      <c r="F213" s="60"/>
      <c r="G213" s="60">
        <v>1</v>
      </c>
    </row>
    <row r="214" spans="1:7" x14ac:dyDescent="0.25">
      <c r="A214" s="60" t="s">
        <v>646</v>
      </c>
      <c r="B214" s="60" t="s">
        <v>647</v>
      </c>
      <c r="C214" s="60">
        <v>465</v>
      </c>
      <c r="D214" s="60"/>
      <c r="E214" s="60"/>
      <c r="F214" s="60"/>
      <c r="G214" s="60">
        <v>1</v>
      </c>
    </row>
    <row r="215" spans="1:7" x14ac:dyDescent="0.25">
      <c r="A215" s="60" t="s">
        <v>649</v>
      </c>
      <c r="B215" s="60" t="s">
        <v>650</v>
      </c>
      <c r="C215" s="60">
        <v>469</v>
      </c>
      <c r="D215" s="60"/>
      <c r="E215" s="60"/>
      <c r="F215" s="60"/>
      <c r="G215" s="60">
        <v>1</v>
      </c>
    </row>
    <row r="216" spans="1:7" x14ac:dyDescent="0.25">
      <c r="A216" s="60" t="s">
        <v>652</v>
      </c>
      <c r="B216" s="60" t="s">
        <v>653</v>
      </c>
      <c r="C216" s="60">
        <v>506</v>
      </c>
      <c r="D216" s="60"/>
      <c r="E216" s="60"/>
      <c r="F216" s="60"/>
      <c r="G216" s="60">
        <v>1</v>
      </c>
    </row>
    <row r="217" spans="1:7" x14ac:dyDescent="0.25">
      <c r="A217" s="60" t="s">
        <v>655</v>
      </c>
      <c r="B217" s="60" t="s">
        <v>656</v>
      </c>
      <c r="C217" s="60">
        <v>510</v>
      </c>
      <c r="D217" s="60"/>
      <c r="E217" s="60"/>
      <c r="F217" s="60"/>
      <c r="G217" s="60">
        <v>1</v>
      </c>
    </row>
    <row r="218" spans="1:7" x14ac:dyDescent="0.25">
      <c r="A218" s="60" t="s">
        <v>658</v>
      </c>
      <c r="B218" s="60" t="s">
        <v>659</v>
      </c>
      <c r="C218" s="60">
        <v>511</v>
      </c>
      <c r="D218" s="60"/>
      <c r="E218" s="60"/>
      <c r="F218" s="60"/>
      <c r="G218" s="60">
        <v>1</v>
      </c>
    </row>
    <row r="219" spans="1:7" x14ac:dyDescent="0.25">
      <c r="A219" s="60" t="s">
        <v>661</v>
      </c>
      <c r="B219" s="60" t="s">
        <v>662</v>
      </c>
      <c r="C219" s="60">
        <v>512</v>
      </c>
      <c r="D219" s="60"/>
      <c r="E219" s="60"/>
      <c r="F219" s="60"/>
      <c r="G219" s="60">
        <v>1</v>
      </c>
    </row>
    <row r="220" spans="1:7" x14ac:dyDescent="0.25">
      <c r="A220" s="60" t="s">
        <v>664</v>
      </c>
      <c r="B220" s="60" t="s">
        <v>665</v>
      </c>
      <c r="C220" s="60">
        <v>513</v>
      </c>
      <c r="D220" s="60"/>
      <c r="E220" s="60"/>
      <c r="F220" s="60"/>
      <c r="G220" s="60">
        <v>1</v>
      </c>
    </row>
    <row r="221" spans="1:7" x14ac:dyDescent="0.25">
      <c r="A221" s="60" t="s">
        <v>667</v>
      </c>
      <c r="B221" s="60" t="s">
        <v>668</v>
      </c>
      <c r="C221" s="60">
        <v>514</v>
      </c>
      <c r="D221" s="60"/>
      <c r="E221" s="60"/>
      <c r="F221" s="60"/>
      <c r="G221" s="60">
        <v>1</v>
      </c>
    </row>
    <row r="222" spans="1:7" x14ac:dyDescent="0.25">
      <c r="A222" s="60" t="s">
        <v>670</v>
      </c>
      <c r="B222" s="60" t="s">
        <v>671</v>
      </c>
      <c r="C222" s="60">
        <v>515</v>
      </c>
      <c r="D222" s="60"/>
      <c r="E222" s="60"/>
      <c r="F222" s="60"/>
      <c r="G222" s="60">
        <v>1</v>
      </c>
    </row>
    <row r="223" spans="1:7" x14ac:dyDescent="0.25">
      <c r="A223" s="60" t="s">
        <v>673</v>
      </c>
      <c r="B223" s="60" t="s">
        <v>674</v>
      </c>
      <c r="C223" s="60">
        <v>516</v>
      </c>
      <c r="D223" s="60"/>
      <c r="E223" s="60"/>
      <c r="F223" s="60"/>
      <c r="G223" s="60">
        <v>1</v>
      </c>
    </row>
    <row r="224" spans="1:7" x14ac:dyDescent="0.25">
      <c r="A224" s="60" t="s">
        <v>676</v>
      </c>
      <c r="B224" s="60" t="s">
        <v>677</v>
      </c>
      <c r="C224" s="60">
        <v>518</v>
      </c>
      <c r="D224" s="60"/>
      <c r="E224" s="60"/>
      <c r="F224" s="60"/>
      <c r="G224" s="60">
        <v>1</v>
      </c>
    </row>
    <row r="225" spans="1:7" x14ac:dyDescent="0.25">
      <c r="A225" s="60" t="s">
        <v>679</v>
      </c>
      <c r="B225" s="60" t="s">
        <v>680</v>
      </c>
      <c r="C225" s="60">
        <v>519</v>
      </c>
      <c r="D225" s="60"/>
      <c r="E225" s="60"/>
      <c r="F225" s="60"/>
      <c r="G225" s="60">
        <v>1</v>
      </c>
    </row>
    <row r="226" spans="1:7" x14ac:dyDescent="0.25">
      <c r="A226" s="60" t="s">
        <v>685</v>
      </c>
      <c r="B226" s="60" t="s">
        <v>686</v>
      </c>
      <c r="C226" s="60">
        <v>523</v>
      </c>
      <c r="D226" s="60"/>
      <c r="E226" s="60"/>
      <c r="F226" s="60"/>
      <c r="G226" s="60">
        <v>1</v>
      </c>
    </row>
    <row r="227" spans="1:7" x14ac:dyDescent="0.25">
      <c r="A227" s="60" t="s">
        <v>688</v>
      </c>
      <c r="B227" s="60" t="s">
        <v>689</v>
      </c>
      <c r="C227" s="60">
        <v>524</v>
      </c>
      <c r="D227" s="60"/>
      <c r="E227" s="60"/>
      <c r="F227" s="60"/>
      <c r="G227" s="60">
        <v>1</v>
      </c>
    </row>
    <row r="228" spans="1:7" x14ac:dyDescent="0.25">
      <c r="A228" s="60" t="s">
        <v>691</v>
      </c>
      <c r="B228" s="60" t="s">
        <v>692</v>
      </c>
      <c r="C228" s="60">
        <v>525</v>
      </c>
      <c r="D228" s="60"/>
      <c r="E228" s="60"/>
      <c r="F228" s="60"/>
      <c r="G228" s="60">
        <v>1</v>
      </c>
    </row>
    <row r="229" spans="1:7" x14ac:dyDescent="0.25">
      <c r="A229" s="60" t="s">
        <v>694</v>
      </c>
      <c r="B229" s="60" t="s">
        <v>695</v>
      </c>
      <c r="C229" s="60">
        <v>526</v>
      </c>
      <c r="D229" s="60"/>
      <c r="E229" s="60"/>
      <c r="F229" s="60"/>
      <c r="G229" s="60">
        <v>1</v>
      </c>
    </row>
    <row r="230" spans="1:7" x14ac:dyDescent="0.25">
      <c r="A230" s="60" t="s">
        <v>697</v>
      </c>
      <c r="B230" s="60" t="s">
        <v>698</v>
      </c>
      <c r="C230" s="60">
        <v>528</v>
      </c>
      <c r="D230" s="60"/>
      <c r="E230" s="60"/>
      <c r="F230" s="60"/>
      <c r="G230" s="60">
        <v>1</v>
      </c>
    </row>
    <row r="231" spans="1:7" x14ac:dyDescent="0.25">
      <c r="A231" s="60" t="s">
        <v>700</v>
      </c>
      <c r="B231" s="60" t="s">
        <v>701</v>
      </c>
      <c r="C231" s="60">
        <v>529</v>
      </c>
      <c r="D231" s="60"/>
      <c r="E231" s="60"/>
      <c r="F231" s="60"/>
      <c r="G231" s="60">
        <v>1</v>
      </c>
    </row>
    <row r="232" spans="1:7" x14ac:dyDescent="0.25">
      <c r="A232" s="60" t="s">
        <v>703</v>
      </c>
      <c r="B232" s="60" t="s">
        <v>704</v>
      </c>
      <c r="C232" s="60">
        <v>530</v>
      </c>
      <c r="D232" s="60"/>
      <c r="E232" s="60"/>
      <c r="F232" s="60"/>
      <c r="G232" s="60">
        <v>1</v>
      </c>
    </row>
    <row r="233" spans="1:7" x14ac:dyDescent="0.25">
      <c r="A233" s="60" t="s">
        <v>706</v>
      </c>
      <c r="B233" s="60" t="s">
        <v>707</v>
      </c>
      <c r="C233" s="60">
        <v>531</v>
      </c>
      <c r="D233" s="60"/>
      <c r="E233" s="60"/>
      <c r="F233" s="60"/>
      <c r="G233" s="60">
        <v>1</v>
      </c>
    </row>
    <row r="234" spans="1:7" x14ac:dyDescent="0.25">
      <c r="A234" s="60" t="s">
        <v>709</v>
      </c>
      <c r="B234" s="60" t="s">
        <v>710</v>
      </c>
      <c r="C234" s="60">
        <v>533</v>
      </c>
      <c r="D234" s="60"/>
      <c r="E234" s="60"/>
      <c r="F234" s="60"/>
      <c r="G234" s="60">
        <v>1</v>
      </c>
    </row>
    <row r="235" spans="1:7" x14ac:dyDescent="0.25">
      <c r="A235" s="60" t="s">
        <v>712</v>
      </c>
      <c r="B235" s="60" t="s">
        <v>713</v>
      </c>
      <c r="C235" s="60">
        <v>534</v>
      </c>
      <c r="D235" s="60"/>
      <c r="E235" s="60"/>
      <c r="F235" s="60"/>
      <c r="G235" s="60">
        <v>1</v>
      </c>
    </row>
    <row r="236" spans="1:7" x14ac:dyDescent="0.25">
      <c r="A236" s="60" t="s">
        <v>718</v>
      </c>
      <c r="B236" s="60" t="s">
        <v>719</v>
      </c>
      <c r="C236" s="60">
        <v>536</v>
      </c>
      <c r="D236" s="60"/>
      <c r="E236" s="60"/>
      <c r="F236" s="60"/>
      <c r="G236" s="60">
        <v>1</v>
      </c>
    </row>
    <row r="237" spans="1:7" x14ac:dyDescent="0.25">
      <c r="A237" s="60" t="s">
        <v>715</v>
      </c>
      <c r="B237" s="60" t="s">
        <v>716</v>
      </c>
      <c r="C237" s="60">
        <v>535</v>
      </c>
      <c r="D237" s="60"/>
      <c r="E237" s="60"/>
      <c r="F237" s="60"/>
      <c r="G237" s="60">
        <v>1</v>
      </c>
    </row>
    <row r="238" spans="1:7" x14ac:dyDescent="0.25">
      <c r="A238" s="60" t="s">
        <v>721</v>
      </c>
      <c r="B238" s="60" t="s">
        <v>722</v>
      </c>
      <c r="C238" s="60">
        <v>624</v>
      </c>
      <c r="D238" s="60"/>
      <c r="E238" s="60"/>
      <c r="F238" s="60"/>
      <c r="G238" s="60">
        <v>1</v>
      </c>
    </row>
    <row r="239" spans="1:7" x14ac:dyDescent="0.25">
      <c r="A239" s="60" t="s">
        <v>724</v>
      </c>
      <c r="B239" s="60" t="s">
        <v>725</v>
      </c>
      <c r="C239" s="60">
        <v>625</v>
      </c>
      <c r="D239" s="60"/>
      <c r="E239" s="60"/>
      <c r="F239" s="60"/>
      <c r="G239" s="60">
        <v>1</v>
      </c>
    </row>
    <row r="240" spans="1:7" x14ac:dyDescent="0.25">
      <c r="A240" s="60" t="s">
        <v>874</v>
      </c>
      <c r="B240" s="60" t="s">
        <v>875</v>
      </c>
      <c r="C240" s="60">
        <v>711</v>
      </c>
      <c r="D240" s="60"/>
      <c r="E240" s="60"/>
      <c r="F240" s="60"/>
      <c r="G240" s="60">
        <v>1</v>
      </c>
    </row>
    <row r="241" spans="1:7" x14ac:dyDescent="0.25">
      <c r="A241" s="60" t="s">
        <v>727</v>
      </c>
      <c r="B241" s="60" t="s">
        <v>728</v>
      </c>
      <c r="C241" s="60">
        <v>628</v>
      </c>
      <c r="D241" s="60"/>
      <c r="E241" s="60"/>
      <c r="F241" s="60"/>
      <c r="G241" s="60">
        <v>1</v>
      </c>
    </row>
    <row r="242" spans="1:7" x14ac:dyDescent="0.25">
      <c r="A242" s="60" t="s">
        <v>730</v>
      </c>
      <c r="B242" s="60" t="s">
        <v>731</v>
      </c>
      <c r="C242" s="60">
        <v>629</v>
      </c>
      <c r="D242" s="60"/>
      <c r="E242" s="60"/>
      <c r="F242" s="60"/>
      <c r="G242" s="60">
        <v>1</v>
      </c>
    </row>
    <row r="243" spans="1:7" x14ac:dyDescent="0.25">
      <c r="A243" s="60" t="s">
        <v>733</v>
      </c>
      <c r="B243" s="60" t="s">
        <v>734</v>
      </c>
      <c r="C243" s="60">
        <v>633</v>
      </c>
      <c r="D243" s="60"/>
      <c r="E243" s="60"/>
      <c r="F243" s="60"/>
      <c r="G243" s="60">
        <v>1</v>
      </c>
    </row>
    <row r="244" spans="1:7" x14ac:dyDescent="0.25">
      <c r="A244" s="60" t="s">
        <v>736</v>
      </c>
      <c r="B244" s="60" t="s">
        <v>737</v>
      </c>
      <c r="C244" s="60">
        <v>634</v>
      </c>
      <c r="D244" s="60"/>
      <c r="E244" s="60"/>
      <c r="F244" s="60"/>
      <c r="G244" s="60">
        <v>1</v>
      </c>
    </row>
    <row r="245" spans="1:7" x14ac:dyDescent="0.25">
      <c r="A245" s="60" t="s">
        <v>739</v>
      </c>
      <c r="B245" s="60" t="s">
        <v>740</v>
      </c>
      <c r="C245" s="60">
        <v>635</v>
      </c>
      <c r="D245" s="60"/>
      <c r="E245" s="60"/>
      <c r="F245" s="60"/>
      <c r="G245" s="60">
        <v>1</v>
      </c>
    </row>
    <row r="246" spans="1:7" x14ac:dyDescent="0.25">
      <c r="A246" s="60" t="s">
        <v>742</v>
      </c>
      <c r="B246" s="60" t="s">
        <v>743</v>
      </c>
      <c r="C246" s="60">
        <v>636</v>
      </c>
      <c r="D246" s="60"/>
      <c r="E246" s="60"/>
      <c r="F246" s="60"/>
      <c r="G246" s="60">
        <v>1</v>
      </c>
    </row>
    <row r="247" spans="1:7" x14ac:dyDescent="0.25">
      <c r="A247" s="60" t="s">
        <v>745</v>
      </c>
      <c r="B247" s="60" t="s">
        <v>746</v>
      </c>
      <c r="C247" s="60">
        <v>637</v>
      </c>
      <c r="D247" s="60"/>
      <c r="E247" s="60"/>
      <c r="F247" s="60"/>
      <c r="G247" s="60">
        <v>1</v>
      </c>
    </row>
    <row r="248" spans="1:7" x14ac:dyDescent="0.25">
      <c r="A248" s="60" t="s">
        <v>748</v>
      </c>
      <c r="B248" s="60" t="s">
        <v>749</v>
      </c>
      <c r="C248" s="60">
        <v>638</v>
      </c>
      <c r="D248" s="60"/>
      <c r="E248" s="60"/>
      <c r="F248" s="60"/>
      <c r="G248" s="60">
        <v>1</v>
      </c>
    </row>
    <row r="249" spans="1:7" x14ac:dyDescent="0.25">
      <c r="A249" s="60" t="s">
        <v>751</v>
      </c>
      <c r="B249" s="60" t="s">
        <v>752</v>
      </c>
      <c r="C249" s="60">
        <v>639</v>
      </c>
      <c r="D249" s="60"/>
      <c r="E249" s="60"/>
      <c r="F249" s="60"/>
      <c r="G249" s="60">
        <v>1</v>
      </c>
    </row>
    <row r="250" spans="1:7" x14ac:dyDescent="0.25">
      <c r="A250" s="60" t="s">
        <v>754</v>
      </c>
      <c r="B250" s="60" t="s">
        <v>755</v>
      </c>
      <c r="C250" s="60">
        <v>642</v>
      </c>
      <c r="D250" s="60"/>
      <c r="E250" s="60"/>
      <c r="F250" s="60"/>
      <c r="G250" s="60">
        <v>1</v>
      </c>
    </row>
    <row r="251" spans="1:7" x14ac:dyDescent="0.25">
      <c r="A251" s="60" t="s">
        <v>757</v>
      </c>
      <c r="B251" s="60" t="s">
        <v>758</v>
      </c>
      <c r="C251" s="60">
        <v>643</v>
      </c>
      <c r="D251" s="60"/>
      <c r="E251" s="60"/>
      <c r="F251" s="60"/>
      <c r="G251" s="60">
        <v>1</v>
      </c>
    </row>
    <row r="252" spans="1:7" x14ac:dyDescent="0.25">
      <c r="A252" s="60" t="s">
        <v>760</v>
      </c>
      <c r="B252" s="60" t="s">
        <v>761</v>
      </c>
      <c r="C252" s="60">
        <v>644</v>
      </c>
      <c r="D252" s="60"/>
      <c r="E252" s="60"/>
      <c r="F252" s="60"/>
      <c r="G252" s="60">
        <v>1</v>
      </c>
    </row>
    <row r="253" spans="1:7" x14ac:dyDescent="0.25">
      <c r="A253" s="60" t="s">
        <v>763</v>
      </c>
      <c r="B253" s="60" t="s">
        <v>764</v>
      </c>
      <c r="C253" s="60">
        <v>647</v>
      </c>
      <c r="D253" s="60"/>
      <c r="E253" s="60"/>
      <c r="F253" s="60"/>
      <c r="G253" s="60">
        <v>1</v>
      </c>
    </row>
    <row r="254" spans="1:7" x14ac:dyDescent="0.25">
      <c r="A254" s="60" t="s">
        <v>766</v>
      </c>
      <c r="B254" s="60" t="s">
        <v>767</v>
      </c>
      <c r="C254" s="60">
        <v>651</v>
      </c>
      <c r="D254" s="60"/>
      <c r="E254" s="60"/>
      <c r="F254" s="60"/>
      <c r="G254" s="60">
        <v>1</v>
      </c>
    </row>
    <row r="255" spans="1:7" x14ac:dyDescent="0.25">
      <c r="A255" s="60" t="s">
        <v>769</v>
      </c>
      <c r="B255" s="60" t="s">
        <v>770</v>
      </c>
      <c r="C255" s="60">
        <v>652</v>
      </c>
      <c r="D255" s="60"/>
      <c r="E255" s="60"/>
      <c r="F255" s="60"/>
      <c r="G255" s="60">
        <v>1</v>
      </c>
    </row>
    <row r="256" spans="1:7" x14ac:dyDescent="0.25">
      <c r="A256" s="60" t="s">
        <v>772</v>
      </c>
      <c r="B256" s="60" t="s">
        <v>773</v>
      </c>
      <c r="C256" s="60">
        <v>655</v>
      </c>
      <c r="D256" s="60"/>
      <c r="E256" s="60"/>
      <c r="F256" s="60"/>
      <c r="G256" s="60">
        <v>1</v>
      </c>
    </row>
    <row r="257" spans="1:7" x14ac:dyDescent="0.25">
      <c r="A257" s="60" t="s">
        <v>778</v>
      </c>
      <c r="B257" s="60" t="s">
        <v>779</v>
      </c>
      <c r="C257" s="60">
        <v>659</v>
      </c>
      <c r="D257" s="60"/>
      <c r="E257" s="60"/>
      <c r="F257" s="60"/>
      <c r="G257" s="60">
        <v>1</v>
      </c>
    </row>
    <row r="258" spans="1:7" x14ac:dyDescent="0.25">
      <c r="A258" s="60" t="s">
        <v>781</v>
      </c>
      <c r="B258" s="60" t="s">
        <v>782</v>
      </c>
      <c r="C258" s="60">
        <v>663</v>
      </c>
      <c r="D258" s="60"/>
      <c r="E258" s="60"/>
      <c r="F258" s="60"/>
      <c r="G258" s="60">
        <v>1</v>
      </c>
    </row>
    <row r="259" spans="1:7" x14ac:dyDescent="0.25">
      <c r="A259" s="60" t="s">
        <v>784</v>
      </c>
      <c r="B259" s="60" t="s">
        <v>785</v>
      </c>
      <c r="C259" s="60">
        <v>664</v>
      </c>
      <c r="D259" s="60"/>
      <c r="E259" s="60"/>
      <c r="F259" s="60"/>
      <c r="G259" s="60">
        <v>1</v>
      </c>
    </row>
    <row r="260" spans="1:7" x14ac:dyDescent="0.25">
      <c r="A260" s="60" t="s">
        <v>787</v>
      </c>
      <c r="B260" s="60" t="s">
        <v>788</v>
      </c>
      <c r="C260" s="60">
        <v>668</v>
      </c>
      <c r="D260" s="60"/>
      <c r="E260" s="60"/>
      <c r="F260" s="60"/>
      <c r="G260" s="60">
        <v>1</v>
      </c>
    </row>
    <row r="261" spans="1:7" x14ac:dyDescent="0.25">
      <c r="A261" s="60" t="s">
        <v>790</v>
      </c>
      <c r="B261" s="60" t="s">
        <v>791</v>
      </c>
      <c r="C261" s="60">
        <v>669</v>
      </c>
      <c r="D261" s="60"/>
      <c r="E261" s="60"/>
      <c r="F261" s="60"/>
      <c r="G261" s="60">
        <v>1</v>
      </c>
    </row>
    <row r="262" spans="1:7" x14ac:dyDescent="0.25">
      <c r="A262" s="60" t="s">
        <v>793</v>
      </c>
      <c r="B262" s="60" t="s">
        <v>794</v>
      </c>
      <c r="C262" s="60">
        <v>670</v>
      </c>
      <c r="D262" s="60"/>
      <c r="E262" s="60"/>
      <c r="F262" s="60"/>
      <c r="G262" s="60">
        <v>1</v>
      </c>
    </row>
    <row r="263" spans="1:7" x14ac:dyDescent="0.25">
      <c r="A263" s="60" t="s">
        <v>796</v>
      </c>
      <c r="B263" s="60" t="s">
        <v>797</v>
      </c>
      <c r="C263" s="60">
        <v>671</v>
      </c>
      <c r="D263" s="60"/>
      <c r="E263" s="60"/>
      <c r="F263" s="60"/>
      <c r="G263" s="60">
        <v>1</v>
      </c>
    </row>
    <row r="264" spans="1:7" x14ac:dyDescent="0.25">
      <c r="A264" s="60" t="s">
        <v>799</v>
      </c>
      <c r="B264" s="60" t="s">
        <v>800</v>
      </c>
      <c r="C264" s="60">
        <v>672</v>
      </c>
      <c r="D264" s="60"/>
      <c r="E264" s="60"/>
      <c r="F264" s="60"/>
      <c r="G264" s="60">
        <v>1</v>
      </c>
    </row>
    <row r="265" spans="1:7" x14ac:dyDescent="0.25">
      <c r="A265" s="60" t="s">
        <v>802</v>
      </c>
      <c r="B265" s="60" t="s">
        <v>803</v>
      </c>
      <c r="C265" s="60">
        <v>673</v>
      </c>
      <c r="D265" s="60"/>
      <c r="E265" s="60"/>
      <c r="F265" s="60"/>
      <c r="G265" s="60">
        <v>1</v>
      </c>
    </row>
    <row r="266" spans="1:7" x14ac:dyDescent="0.25">
      <c r="A266" s="60" t="s">
        <v>805</v>
      </c>
      <c r="B266" s="60" t="s">
        <v>806</v>
      </c>
      <c r="C266" s="60">
        <v>674</v>
      </c>
      <c r="D266" s="60"/>
      <c r="E266" s="60"/>
      <c r="F266" s="60"/>
      <c r="G266" s="60">
        <v>1</v>
      </c>
    </row>
    <row r="267" spans="1:7" x14ac:dyDescent="0.25">
      <c r="A267" s="60" t="s">
        <v>808</v>
      </c>
      <c r="B267" s="60" t="s">
        <v>809</v>
      </c>
      <c r="C267" s="60">
        <v>675</v>
      </c>
      <c r="D267" s="60"/>
      <c r="E267" s="60"/>
      <c r="F267" s="60"/>
      <c r="G267" s="60">
        <v>1</v>
      </c>
    </row>
    <row r="268" spans="1:7" x14ac:dyDescent="0.25">
      <c r="A268" s="60" t="s">
        <v>811</v>
      </c>
      <c r="B268" s="60" t="s">
        <v>812</v>
      </c>
      <c r="C268" s="60">
        <v>678</v>
      </c>
      <c r="D268" s="60"/>
      <c r="E268" s="60"/>
      <c r="F268" s="60"/>
      <c r="G268" s="60">
        <v>1</v>
      </c>
    </row>
    <row r="269" spans="1:7" x14ac:dyDescent="0.25">
      <c r="A269" s="60" t="s">
        <v>814</v>
      </c>
      <c r="B269" s="60" t="s">
        <v>815</v>
      </c>
      <c r="C269" s="60">
        <v>679</v>
      </c>
      <c r="D269" s="60"/>
      <c r="E269" s="60"/>
      <c r="F269" s="60"/>
      <c r="G269" s="60">
        <v>1</v>
      </c>
    </row>
    <row r="270" spans="1:7" x14ac:dyDescent="0.25">
      <c r="A270" s="60" t="s">
        <v>817</v>
      </c>
      <c r="B270" s="60" t="s">
        <v>818</v>
      </c>
      <c r="C270" s="60">
        <v>680</v>
      </c>
      <c r="D270" s="60"/>
      <c r="E270" s="60"/>
      <c r="F270" s="60"/>
      <c r="G270" s="60">
        <v>1</v>
      </c>
    </row>
    <row r="271" spans="1:7" x14ac:dyDescent="0.25">
      <c r="A271" s="60" t="s">
        <v>820</v>
      </c>
      <c r="B271" s="60" t="s">
        <v>821</v>
      </c>
      <c r="C271" s="60">
        <v>683</v>
      </c>
      <c r="D271" s="60"/>
      <c r="E271" s="60"/>
      <c r="F271" s="60"/>
      <c r="G271" s="60">
        <v>1</v>
      </c>
    </row>
    <row r="272" spans="1:7" x14ac:dyDescent="0.25">
      <c r="A272" s="60" t="s">
        <v>823</v>
      </c>
      <c r="B272" s="60" t="s">
        <v>824</v>
      </c>
      <c r="C272" s="60">
        <v>684</v>
      </c>
      <c r="D272" s="60"/>
      <c r="E272" s="60"/>
      <c r="F272" s="60"/>
      <c r="G272" s="60">
        <v>1</v>
      </c>
    </row>
    <row r="273" spans="1:7" x14ac:dyDescent="0.25">
      <c r="A273" s="60" t="s">
        <v>877</v>
      </c>
      <c r="B273" s="60" t="s">
        <v>878</v>
      </c>
      <c r="C273" s="60">
        <v>712</v>
      </c>
      <c r="D273" s="60"/>
      <c r="E273" s="60"/>
      <c r="F273" s="60"/>
      <c r="G273" s="60">
        <v>1</v>
      </c>
    </row>
    <row r="274" spans="1:7" x14ac:dyDescent="0.25">
      <c r="A274" s="60" t="s">
        <v>826</v>
      </c>
      <c r="B274" s="60" t="s">
        <v>827</v>
      </c>
      <c r="C274" s="60">
        <v>687</v>
      </c>
      <c r="D274" s="60"/>
      <c r="E274" s="60"/>
      <c r="F274" s="60"/>
      <c r="G274" s="60">
        <v>1</v>
      </c>
    </row>
    <row r="275" spans="1:7" x14ac:dyDescent="0.25">
      <c r="A275" s="60" t="s">
        <v>829</v>
      </c>
      <c r="B275" s="60" t="s">
        <v>830</v>
      </c>
      <c r="C275" s="60">
        <v>688</v>
      </c>
      <c r="D275" s="60"/>
      <c r="E275" s="60"/>
      <c r="F275" s="60"/>
      <c r="G275" s="60">
        <v>1</v>
      </c>
    </row>
    <row r="276" spans="1:7" x14ac:dyDescent="0.25">
      <c r="A276" s="60" t="s">
        <v>832</v>
      </c>
      <c r="B276" s="60" t="s">
        <v>833</v>
      </c>
      <c r="C276" s="60">
        <v>691</v>
      </c>
      <c r="D276" s="60"/>
      <c r="E276" s="60"/>
      <c r="F276" s="60"/>
      <c r="G276" s="60">
        <v>1</v>
      </c>
    </row>
    <row r="277" spans="1:7" x14ac:dyDescent="0.25">
      <c r="A277" s="60" t="s">
        <v>835</v>
      </c>
      <c r="B277" s="60" t="s">
        <v>836</v>
      </c>
      <c r="C277" s="60">
        <v>692</v>
      </c>
      <c r="D277" s="60"/>
      <c r="E277" s="60"/>
      <c r="F277" s="60"/>
      <c r="G277" s="60">
        <v>1</v>
      </c>
    </row>
    <row r="278" spans="1:7" x14ac:dyDescent="0.25">
      <c r="A278" s="60" t="s">
        <v>838</v>
      </c>
      <c r="B278" s="60" t="s">
        <v>839</v>
      </c>
      <c r="C278" s="60">
        <v>696</v>
      </c>
      <c r="D278" s="60"/>
      <c r="E278" s="60"/>
      <c r="F278" s="60"/>
      <c r="G278" s="60">
        <v>1</v>
      </c>
    </row>
    <row r="279" spans="1:7" x14ac:dyDescent="0.25">
      <c r="A279" s="60" t="s">
        <v>841</v>
      </c>
      <c r="B279" s="60" t="s">
        <v>842</v>
      </c>
      <c r="C279" s="60">
        <v>698</v>
      </c>
      <c r="D279" s="60"/>
      <c r="E279" s="60"/>
      <c r="F279" s="60"/>
      <c r="G279" s="60">
        <v>1</v>
      </c>
    </row>
    <row r="280" spans="1:7" x14ac:dyDescent="0.25">
      <c r="A280" s="60" t="s">
        <v>844</v>
      </c>
      <c r="B280" s="60" t="s">
        <v>845</v>
      </c>
      <c r="C280" s="60">
        <v>699</v>
      </c>
      <c r="D280" s="60"/>
      <c r="E280" s="60"/>
      <c r="F280" s="60"/>
      <c r="G280" s="60">
        <v>1</v>
      </c>
    </row>
    <row r="281" spans="1:7" x14ac:dyDescent="0.25">
      <c r="A281" s="60" t="s">
        <v>847</v>
      </c>
      <c r="B281" s="60" t="s">
        <v>848</v>
      </c>
      <c r="C281" s="60">
        <v>702</v>
      </c>
      <c r="D281" s="60"/>
      <c r="E281" s="60"/>
      <c r="F281" s="60"/>
      <c r="G281" s="60">
        <v>1</v>
      </c>
    </row>
    <row r="282" spans="1:7" x14ac:dyDescent="0.25">
      <c r="A282" s="60" t="s">
        <v>850</v>
      </c>
      <c r="B282" s="60" t="s">
        <v>851</v>
      </c>
      <c r="C282" s="60">
        <v>703</v>
      </c>
      <c r="D282" s="60"/>
      <c r="E282" s="60"/>
      <c r="F282" s="60"/>
      <c r="G282" s="60">
        <v>1</v>
      </c>
    </row>
    <row r="283" spans="1:7" x14ac:dyDescent="0.25">
      <c r="A283" s="60" t="s">
        <v>853</v>
      </c>
      <c r="B283" s="60" t="s">
        <v>854</v>
      </c>
      <c r="C283" s="60">
        <v>704</v>
      </c>
      <c r="D283" s="60"/>
      <c r="E283" s="60"/>
      <c r="F283" s="60"/>
      <c r="G283" s="60">
        <v>1</v>
      </c>
    </row>
    <row r="284" spans="1:7" x14ac:dyDescent="0.25">
      <c r="A284" s="60" t="s">
        <v>856</v>
      </c>
      <c r="B284" s="60" t="s">
        <v>857</v>
      </c>
      <c r="C284" s="60">
        <v>705</v>
      </c>
      <c r="D284" s="60"/>
      <c r="E284" s="60"/>
      <c r="F284" s="60"/>
      <c r="G284" s="60">
        <v>1</v>
      </c>
    </row>
    <row r="285" spans="1:7" x14ac:dyDescent="0.25">
      <c r="A285" s="60" t="s">
        <v>859</v>
      </c>
      <c r="B285" s="60" t="s">
        <v>860</v>
      </c>
      <c r="C285" s="60">
        <v>706</v>
      </c>
      <c r="D285" s="60"/>
      <c r="E285" s="60"/>
      <c r="F285" s="60"/>
      <c r="G285" s="60">
        <v>1</v>
      </c>
    </row>
    <row r="286" spans="1:7" x14ac:dyDescent="0.25">
      <c r="A286" s="60" t="s">
        <v>862</v>
      </c>
      <c r="B286" s="60" t="s">
        <v>863</v>
      </c>
      <c r="C286" s="60">
        <v>707</v>
      </c>
      <c r="D286" s="60"/>
      <c r="E286" s="60"/>
      <c r="F286" s="60"/>
      <c r="G286" s="60">
        <v>1</v>
      </c>
    </row>
    <row r="287" spans="1:7" x14ac:dyDescent="0.25">
      <c r="A287" s="60" t="s">
        <v>865</v>
      </c>
      <c r="B287" s="60" t="s">
        <v>866</v>
      </c>
      <c r="C287" s="60">
        <v>708</v>
      </c>
      <c r="D287" s="60"/>
      <c r="E287" s="60"/>
      <c r="F287" s="60"/>
      <c r="G287" s="60">
        <v>1</v>
      </c>
    </row>
    <row r="288" spans="1:7" x14ac:dyDescent="0.25">
      <c r="A288" s="60" t="s">
        <v>868</v>
      </c>
      <c r="B288" s="60" t="s">
        <v>869</v>
      </c>
      <c r="C288" s="60">
        <v>709</v>
      </c>
      <c r="D288" s="60"/>
      <c r="E288" s="60"/>
      <c r="F288" s="60"/>
      <c r="G288" s="60">
        <v>1</v>
      </c>
    </row>
    <row r="289" spans="1:7" x14ac:dyDescent="0.25">
      <c r="A289" s="60" t="s">
        <v>871</v>
      </c>
      <c r="B289" s="60" t="s">
        <v>872</v>
      </c>
      <c r="C289" s="60">
        <v>710</v>
      </c>
      <c r="D289" s="60"/>
      <c r="E289" s="60"/>
      <c r="F289" s="60"/>
      <c r="G289" s="60">
        <v>1</v>
      </c>
    </row>
    <row r="290" spans="1:7" x14ac:dyDescent="0.25">
      <c r="A290" s="60" t="s">
        <v>880</v>
      </c>
      <c r="B290" s="60" t="s">
        <v>881</v>
      </c>
      <c r="C290" s="60">
        <v>713</v>
      </c>
      <c r="D290" s="60"/>
      <c r="E290" s="60"/>
      <c r="F290" s="60"/>
      <c r="G290" s="60">
        <v>1</v>
      </c>
    </row>
    <row r="291" spans="1:7" x14ac:dyDescent="0.25">
      <c r="A291" s="60" t="s">
        <v>883</v>
      </c>
      <c r="B291" s="60" t="s">
        <v>884</v>
      </c>
      <c r="C291" s="60">
        <v>714</v>
      </c>
      <c r="D291" s="60"/>
      <c r="E291" s="60"/>
      <c r="F291" s="60"/>
      <c r="G291" s="60">
        <v>1</v>
      </c>
    </row>
    <row r="292" spans="1:7" x14ac:dyDescent="0.25">
      <c r="A292" s="60" t="s">
        <v>886</v>
      </c>
      <c r="B292" s="60" t="s">
        <v>887</v>
      </c>
      <c r="C292" s="60">
        <v>715</v>
      </c>
      <c r="D292" s="60"/>
      <c r="E292" s="60"/>
      <c r="F292" s="60"/>
      <c r="G292" s="60">
        <v>1</v>
      </c>
    </row>
    <row r="293" spans="1:7" x14ac:dyDescent="0.25">
      <c r="A293" s="60" t="s">
        <v>889</v>
      </c>
      <c r="B293" s="60" t="s">
        <v>890</v>
      </c>
      <c r="C293" s="60">
        <v>716</v>
      </c>
      <c r="D293" s="60"/>
      <c r="E293" s="60"/>
      <c r="F293" s="60"/>
      <c r="G293" s="60">
        <v>1</v>
      </c>
    </row>
    <row r="294" spans="1:7" x14ac:dyDescent="0.25">
      <c r="A294" s="60" t="s">
        <v>892</v>
      </c>
      <c r="B294" s="60" t="s">
        <v>893</v>
      </c>
      <c r="C294" s="60">
        <v>717</v>
      </c>
      <c r="D294" s="60"/>
      <c r="E294" s="60"/>
      <c r="F294" s="60"/>
      <c r="G294" s="60">
        <v>1</v>
      </c>
    </row>
    <row r="295" spans="1:7" x14ac:dyDescent="0.25">
      <c r="A295" s="60" t="s">
        <v>895</v>
      </c>
      <c r="B295" s="60" t="s">
        <v>896</v>
      </c>
      <c r="C295" s="60">
        <v>718</v>
      </c>
      <c r="D295" s="60"/>
      <c r="E295" s="60"/>
      <c r="F295" s="60"/>
      <c r="G295" s="60">
        <v>1</v>
      </c>
    </row>
    <row r="296" spans="1:7" x14ac:dyDescent="0.25">
      <c r="A296" s="60" t="s">
        <v>898</v>
      </c>
      <c r="B296" s="60" t="s">
        <v>899</v>
      </c>
      <c r="C296" s="60">
        <v>719</v>
      </c>
      <c r="D296" s="60"/>
      <c r="E296" s="60"/>
      <c r="F296" s="60"/>
      <c r="G296" s="60">
        <v>1</v>
      </c>
    </row>
    <row r="297" spans="1:7" x14ac:dyDescent="0.25">
      <c r="A297" s="60" t="s">
        <v>901</v>
      </c>
      <c r="B297" s="60" t="s">
        <v>902</v>
      </c>
      <c r="C297" s="60">
        <v>720</v>
      </c>
      <c r="D297" s="60"/>
      <c r="E297" s="60"/>
      <c r="F297" s="60"/>
      <c r="G297" s="60">
        <v>1</v>
      </c>
    </row>
    <row r="298" spans="1:7" x14ac:dyDescent="0.25">
      <c r="A298" s="60" t="s">
        <v>904</v>
      </c>
      <c r="B298" s="60" t="s">
        <v>905</v>
      </c>
      <c r="C298" s="60">
        <v>724</v>
      </c>
      <c r="D298" s="60"/>
      <c r="E298" s="60"/>
      <c r="F298" s="60"/>
      <c r="G298" s="60">
        <v>1</v>
      </c>
    </row>
    <row r="299" spans="1:7" x14ac:dyDescent="0.25">
      <c r="A299" s="60" t="s">
        <v>907</v>
      </c>
      <c r="B299" s="60" t="s">
        <v>908</v>
      </c>
      <c r="C299" s="60">
        <v>815</v>
      </c>
      <c r="D299" s="60"/>
      <c r="E299" s="60"/>
      <c r="F299" s="60"/>
      <c r="G299" s="60">
        <v>1</v>
      </c>
    </row>
    <row r="300" spans="1:7" x14ac:dyDescent="0.25">
      <c r="A300" s="60" t="s">
        <v>910</v>
      </c>
      <c r="B300" s="60" t="s">
        <v>911</v>
      </c>
      <c r="C300" s="60">
        <v>816</v>
      </c>
      <c r="D300" s="60"/>
      <c r="E300" s="60"/>
      <c r="F300" s="60"/>
      <c r="G300" s="60">
        <v>1</v>
      </c>
    </row>
    <row r="301" spans="1:7" x14ac:dyDescent="0.25">
      <c r="A301" s="60" t="s">
        <v>913</v>
      </c>
      <c r="B301" s="60" t="s">
        <v>914</v>
      </c>
      <c r="C301" s="60">
        <v>819</v>
      </c>
      <c r="D301" s="60"/>
      <c r="E301" s="60"/>
      <c r="F301" s="60"/>
      <c r="G301" s="60">
        <v>1</v>
      </c>
    </row>
    <row r="302" spans="1:7" x14ac:dyDescent="0.25">
      <c r="A302" s="60" t="s">
        <v>916</v>
      </c>
      <c r="B302" s="60" t="s">
        <v>917</v>
      </c>
      <c r="C302" s="60">
        <v>820</v>
      </c>
      <c r="D302" s="60"/>
      <c r="E302" s="60"/>
      <c r="F302" s="60"/>
      <c r="G302" s="60">
        <v>1</v>
      </c>
    </row>
    <row r="303" spans="1:7" x14ac:dyDescent="0.25">
      <c r="A303" s="60" t="s">
        <v>919</v>
      </c>
      <c r="B303" s="60" t="s">
        <v>920</v>
      </c>
      <c r="C303" s="60">
        <v>821</v>
      </c>
      <c r="D303" s="60"/>
      <c r="E303" s="60"/>
      <c r="F303" s="60"/>
      <c r="G303" s="60">
        <v>1</v>
      </c>
    </row>
    <row r="304" spans="1:7" x14ac:dyDescent="0.25">
      <c r="A304" s="60" t="s">
        <v>922</v>
      </c>
      <c r="B304" s="60" t="s">
        <v>923</v>
      </c>
      <c r="C304" s="60">
        <v>822</v>
      </c>
      <c r="D304" s="60"/>
      <c r="E304" s="60"/>
      <c r="F304" s="60"/>
      <c r="G304" s="60">
        <v>1</v>
      </c>
    </row>
    <row r="305" spans="1:7" x14ac:dyDescent="0.25">
      <c r="A305" s="60" t="s">
        <v>925</v>
      </c>
      <c r="B305" s="60" t="s">
        <v>926</v>
      </c>
      <c r="C305" s="60">
        <v>823</v>
      </c>
      <c r="D305" s="60"/>
      <c r="E305" s="60"/>
      <c r="F305" s="60"/>
      <c r="G305" s="60">
        <v>1</v>
      </c>
    </row>
    <row r="306" spans="1:7" x14ac:dyDescent="0.25">
      <c r="A306" s="60" t="s">
        <v>1051</v>
      </c>
      <c r="B306" s="60" t="s">
        <v>1052</v>
      </c>
      <c r="C306" s="60">
        <v>874</v>
      </c>
      <c r="D306" s="60"/>
      <c r="E306" s="60"/>
      <c r="F306" s="60"/>
      <c r="G306" s="60">
        <v>1</v>
      </c>
    </row>
    <row r="307" spans="1:7" x14ac:dyDescent="0.25">
      <c r="A307" s="60" t="s">
        <v>928</v>
      </c>
      <c r="B307" s="60" t="s">
        <v>929</v>
      </c>
      <c r="C307" s="60">
        <v>826</v>
      </c>
      <c r="D307" s="60"/>
      <c r="E307" s="60"/>
      <c r="F307" s="60"/>
      <c r="G307" s="60">
        <v>1</v>
      </c>
    </row>
    <row r="308" spans="1:7" x14ac:dyDescent="0.25">
      <c r="A308" s="60" t="s">
        <v>931</v>
      </c>
      <c r="B308" s="60" t="s">
        <v>932</v>
      </c>
      <c r="C308" s="60">
        <v>827</v>
      </c>
      <c r="D308" s="60"/>
      <c r="E308" s="60"/>
      <c r="F308" s="60"/>
      <c r="G308" s="60">
        <v>1</v>
      </c>
    </row>
    <row r="309" spans="1:7" x14ac:dyDescent="0.25">
      <c r="A309" s="60" t="s">
        <v>934</v>
      </c>
      <c r="B309" s="60" t="s">
        <v>935</v>
      </c>
      <c r="C309" s="60">
        <v>828</v>
      </c>
      <c r="D309" s="60"/>
      <c r="E309" s="60"/>
      <c r="F309" s="60"/>
      <c r="G309" s="60">
        <v>1</v>
      </c>
    </row>
    <row r="310" spans="1:7" x14ac:dyDescent="0.25">
      <c r="A310" s="60" t="s">
        <v>1054</v>
      </c>
      <c r="B310" s="60" t="s">
        <v>1055</v>
      </c>
      <c r="C310" s="60">
        <v>875</v>
      </c>
      <c r="D310" s="60"/>
      <c r="E310" s="60"/>
      <c r="F310" s="60"/>
      <c r="G310" s="60">
        <v>1</v>
      </c>
    </row>
    <row r="311" spans="1:7" x14ac:dyDescent="0.25">
      <c r="A311" s="60" t="s">
        <v>937</v>
      </c>
      <c r="B311" s="60" t="s">
        <v>938</v>
      </c>
      <c r="C311" s="60">
        <v>830</v>
      </c>
      <c r="D311" s="60"/>
      <c r="E311" s="60"/>
      <c r="F311" s="60"/>
      <c r="G311" s="60">
        <v>1</v>
      </c>
    </row>
    <row r="312" spans="1:7" x14ac:dyDescent="0.25">
      <c r="A312" s="60" t="s">
        <v>940</v>
      </c>
      <c r="B312" s="60" t="s">
        <v>941</v>
      </c>
      <c r="C312" s="60">
        <v>831</v>
      </c>
      <c r="D312" s="60"/>
      <c r="E312" s="60"/>
      <c r="F312" s="60"/>
      <c r="G312" s="60">
        <v>1</v>
      </c>
    </row>
    <row r="313" spans="1:7" x14ac:dyDescent="0.25">
      <c r="A313" s="60" t="s">
        <v>943</v>
      </c>
      <c r="B313" s="60" t="s">
        <v>944</v>
      </c>
      <c r="C313" s="60">
        <v>832</v>
      </c>
      <c r="D313" s="60"/>
      <c r="E313" s="60"/>
      <c r="F313" s="60"/>
      <c r="G313" s="60">
        <v>1</v>
      </c>
    </row>
    <row r="314" spans="1:7" x14ac:dyDescent="0.25">
      <c r="A314" s="60" t="s">
        <v>946</v>
      </c>
      <c r="B314" s="60" t="s">
        <v>947</v>
      </c>
      <c r="C314" s="60">
        <v>833</v>
      </c>
      <c r="D314" s="60"/>
      <c r="E314" s="60"/>
      <c r="F314" s="60"/>
      <c r="G314" s="60">
        <v>1</v>
      </c>
    </row>
    <row r="315" spans="1:7" x14ac:dyDescent="0.25">
      <c r="A315" s="60" t="s">
        <v>1057</v>
      </c>
      <c r="B315" s="60" t="s">
        <v>1058</v>
      </c>
      <c r="C315" s="60">
        <v>876</v>
      </c>
      <c r="D315" s="60"/>
      <c r="E315" s="60"/>
      <c r="F315" s="60"/>
      <c r="G315" s="60">
        <v>1</v>
      </c>
    </row>
    <row r="316" spans="1:7" x14ac:dyDescent="0.25">
      <c r="A316" s="60" t="s">
        <v>949</v>
      </c>
      <c r="B316" s="60" t="s">
        <v>950</v>
      </c>
      <c r="C316" s="60">
        <v>834</v>
      </c>
      <c r="D316" s="60"/>
      <c r="E316" s="60"/>
      <c r="F316" s="60"/>
      <c r="G316" s="60">
        <v>1</v>
      </c>
    </row>
    <row r="317" spans="1:7" x14ac:dyDescent="0.25">
      <c r="A317" s="60" t="s">
        <v>952</v>
      </c>
      <c r="B317" s="60" t="s">
        <v>953</v>
      </c>
      <c r="C317" s="60">
        <v>835</v>
      </c>
      <c r="D317" s="60"/>
      <c r="E317" s="60"/>
      <c r="F317" s="60"/>
      <c r="G317" s="60">
        <v>1</v>
      </c>
    </row>
    <row r="318" spans="1:7" x14ac:dyDescent="0.25">
      <c r="A318" s="60" t="s">
        <v>955</v>
      </c>
      <c r="B318" s="60" t="s">
        <v>956</v>
      </c>
      <c r="C318" s="60">
        <v>836</v>
      </c>
      <c r="D318" s="60"/>
      <c r="E318" s="60"/>
      <c r="F318" s="60"/>
      <c r="G318" s="60">
        <v>1</v>
      </c>
    </row>
    <row r="319" spans="1:7" x14ac:dyDescent="0.25">
      <c r="A319" s="60" t="s">
        <v>1060</v>
      </c>
      <c r="B319" s="60" t="s">
        <v>1061</v>
      </c>
      <c r="C319" s="60">
        <v>877</v>
      </c>
      <c r="D319" s="60"/>
      <c r="E319" s="60"/>
      <c r="F319" s="60"/>
      <c r="G319" s="60">
        <v>1</v>
      </c>
    </row>
    <row r="320" spans="1:7" x14ac:dyDescent="0.25">
      <c r="A320" s="60" t="s">
        <v>958</v>
      </c>
      <c r="B320" s="60" t="s">
        <v>959</v>
      </c>
      <c r="C320" s="60">
        <v>838</v>
      </c>
      <c r="D320" s="60"/>
      <c r="E320" s="60"/>
      <c r="F320" s="60"/>
      <c r="G320" s="60">
        <v>1</v>
      </c>
    </row>
    <row r="321" spans="1:7" x14ac:dyDescent="0.25">
      <c r="A321" s="60" t="s">
        <v>961</v>
      </c>
      <c r="B321" s="60" t="s">
        <v>962</v>
      </c>
      <c r="C321" s="60">
        <v>839</v>
      </c>
      <c r="D321" s="60"/>
      <c r="E321" s="60"/>
      <c r="F321" s="60"/>
      <c r="G321" s="60">
        <v>1</v>
      </c>
    </row>
    <row r="322" spans="1:7" x14ac:dyDescent="0.25">
      <c r="A322" s="60" t="s">
        <v>964</v>
      </c>
      <c r="B322" s="60" t="s">
        <v>965</v>
      </c>
      <c r="C322" s="60">
        <v>840</v>
      </c>
      <c r="D322" s="60"/>
      <c r="E322" s="60"/>
      <c r="F322" s="60"/>
      <c r="G322" s="60">
        <v>1</v>
      </c>
    </row>
    <row r="323" spans="1:7" x14ac:dyDescent="0.25">
      <c r="A323" s="60" t="s">
        <v>1063</v>
      </c>
      <c r="B323" s="60" t="s">
        <v>1064</v>
      </c>
      <c r="C323" s="60">
        <v>878</v>
      </c>
      <c r="D323" s="60"/>
      <c r="E323" s="60"/>
      <c r="F323" s="60"/>
      <c r="G323" s="60">
        <v>1</v>
      </c>
    </row>
    <row r="324" spans="1:7" x14ac:dyDescent="0.25">
      <c r="A324" s="60" t="s">
        <v>967</v>
      </c>
      <c r="B324" s="60" t="s">
        <v>968</v>
      </c>
      <c r="C324" s="60">
        <v>842</v>
      </c>
      <c r="D324" s="60"/>
      <c r="E324" s="60"/>
      <c r="F324" s="60"/>
      <c r="G324" s="60">
        <v>1</v>
      </c>
    </row>
    <row r="325" spans="1:7" x14ac:dyDescent="0.25">
      <c r="A325" s="60" t="s">
        <v>970</v>
      </c>
      <c r="B325" s="60" t="s">
        <v>971</v>
      </c>
      <c r="C325" s="60">
        <v>843</v>
      </c>
      <c r="D325" s="60"/>
      <c r="E325" s="60"/>
      <c r="F325" s="60"/>
      <c r="G325" s="60">
        <v>1</v>
      </c>
    </row>
    <row r="326" spans="1:7" x14ac:dyDescent="0.25">
      <c r="A326" s="60" t="s">
        <v>973</v>
      </c>
      <c r="B326" s="60" t="s">
        <v>974</v>
      </c>
      <c r="C326" s="60">
        <v>844</v>
      </c>
      <c r="D326" s="60"/>
      <c r="E326" s="60"/>
      <c r="F326" s="60"/>
      <c r="G326" s="60">
        <v>1</v>
      </c>
    </row>
    <row r="327" spans="1:7" x14ac:dyDescent="0.25">
      <c r="A327" s="60" t="s">
        <v>976</v>
      </c>
      <c r="B327" s="60" t="s">
        <v>977</v>
      </c>
      <c r="C327" s="60">
        <v>845</v>
      </c>
      <c r="D327" s="60"/>
      <c r="E327" s="60"/>
      <c r="F327" s="60"/>
      <c r="G327" s="60">
        <v>1</v>
      </c>
    </row>
    <row r="328" spans="1:7" x14ac:dyDescent="0.25">
      <c r="A328" s="60" t="s">
        <v>979</v>
      </c>
      <c r="B328" s="60" t="s">
        <v>980</v>
      </c>
      <c r="C328" s="60">
        <v>846</v>
      </c>
      <c r="D328" s="60"/>
      <c r="E328" s="60"/>
      <c r="F328" s="60"/>
      <c r="G328" s="60">
        <v>1</v>
      </c>
    </row>
    <row r="329" spans="1:7" x14ac:dyDescent="0.25">
      <c r="A329" s="60" t="s">
        <v>982</v>
      </c>
      <c r="B329" s="60" t="s">
        <v>983</v>
      </c>
      <c r="C329" s="60">
        <v>847</v>
      </c>
      <c r="D329" s="60"/>
      <c r="E329" s="60"/>
      <c r="F329" s="60"/>
      <c r="G329" s="60">
        <v>1</v>
      </c>
    </row>
    <row r="330" spans="1:7" x14ac:dyDescent="0.25">
      <c r="A330" s="60" t="s">
        <v>985</v>
      </c>
      <c r="B330" s="60" t="s">
        <v>986</v>
      </c>
      <c r="C330" s="60">
        <v>848</v>
      </c>
      <c r="D330" s="60"/>
      <c r="E330" s="60"/>
      <c r="F330" s="60"/>
      <c r="G330" s="60">
        <v>1</v>
      </c>
    </row>
    <row r="331" spans="1:7" x14ac:dyDescent="0.25">
      <c r="A331" s="60" t="s">
        <v>988</v>
      </c>
      <c r="B331" s="60" t="s">
        <v>989</v>
      </c>
      <c r="C331" s="60">
        <v>849</v>
      </c>
      <c r="D331" s="60"/>
      <c r="E331" s="60"/>
      <c r="F331" s="60"/>
      <c r="G331" s="60">
        <v>1</v>
      </c>
    </row>
    <row r="332" spans="1:7" x14ac:dyDescent="0.25">
      <c r="A332" s="60" t="s">
        <v>991</v>
      </c>
      <c r="B332" s="60" t="s">
        <v>992</v>
      </c>
      <c r="C332" s="60">
        <v>850</v>
      </c>
      <c r="D332" s="60"/>
      <c r="E332" s="60"/>
      <c r="F332" s="60"/>
      <c r="G332" s="60">
        <v>1</v>
      </c>
    </row>
    <row r="333" spans="1:7" x14ac:dyDescent="0.25">
      <c r="A333" s="60" t="s">
        <v>1066</v>
      </c>
      <c r="B333" s="60" t="s">
        <v>1067</v>
      </c>
      <c r="C333" s="60">
        <v>879</v>
      </c>
      <c r="D333" s="60"/>
      <c r="E333" s="60"/>
      <c r="F333" s="60"/>
      <c r="G333" s="60">
        <v>1</v>
      </c>
    </row>
    <row r="334" spans="1:7" x14ac:dyDescent="0.25">
      <c r="A334" s="60" t="s">
        <v>994</v>
      </c>
      <c r="B334" s="60" t="s">
        <v>995</v>
      </c>
      <c r="C334" s="60">
        <v>851</v>
      </c>
      <c r="D334" s="60"/>
      <c r="E334" s="60"/>
      <c r="F334" s="60"/>
      <c r="G334" s="60">
        <v>1</v>
      </c>
    </row>
    <row r="335" spans="1:7" x14ac:dyDescent="0.25">
      <c r="A335" s="60" t="s">
        <v>997</v>
      </c>
      <c r="B335" s="60" t="s">
        <v>998</v>
      </c>
      <c r="C335" s="60">
        <v>852</v>
      </c>
      <c r="D335" s="60"/>
      <c r="E335" s="60"/>
      <c r="F335" s="60"/>
      <c r="G335" s="60">
        <v>1</v>
      </c>
    </row>
    <row r="336" spans="1:7" x14ac:dyDescent="0.25">
      <c r="A336" s="60" t="s">
        <v>1000</v>
      </c>
      <c r="B336" s="60" t="s">
        <v>1001</v>
      </c>
      <c r="C336" s="60">
        <v>853</v>
      </c>
      <c r="D336" s="60"/>
      <c r="E336" s="60"/>
      <c r="F336" s="60"/>
      <c r="G336" s="60">
        <v>1</v>
      </c>
    </row>
    <row r="337" spans="1:7" x14ac:dyDescent="0.25">
      <c r="A337" s="60" t="s">
        <v>1003</v>
      </c>
      <c r="B337" s="60" t="s">
        <v>1004</v>
      </c>
      <c r="C337" s="60">
        <v>854</v>
      </c>
      <c r="D337" s="60"/>
      <c r="E337" s="60"/>
      <c r="F337" s="60"/>
      <c r="G337" s="60">
        <v>1</v>
      </c>
    </row>
    <row r="338" spans="1:7" x14ac:dyDescent="0.25">
      <c r="A338" s="60" t="s">
        <v>1006</v>
      </c>
      <c r="B338" s="60" t="s">
        <v>1007</v>
      </c>
      <c r="C338" s="60">
        <v>855</v>
      </c>
      <c r="D338" s="60"/>
      <c r="E338" s="60"/>
      <c r="F338" s="60"/>
      <c r="G338" s="60">
        <v>1</v>
      </c>
    </row>
    <row r="339" spans="1:7" x14ac:dyDescent="0.25">
      <c r="A339" s="60" t="s">
        <v>1009</v>
      </c>
      <c r="B339" s="60" t="s">
        <v>1010</v>
      </c>
      <c r="C339" s="60">
        <v>856</v>
      </c>
      <c r="D339" s="60"/>
      <c r="E339" s="60"/>
      <c r="F339" s="60"/>
      <c r="G339" s="60">
        <v>1</v>
      </c>
    </row>
    <row r="340" spans="1:7" x14ac:dyDescent="0.25">
      <c r="A340" s="60" t="s">
        <v>1012</v>
      </c>
      <c r="B340" s="60" t="s">
        <v>1013</v>
      </c>
      <c r="C340" s="60">
        <v>857</v>
      </c>
      <c r="D340" s="60"/>
      <c r="E340" s="60"/>
      <c r="F340" s="60"/>
      <c r="G340" s="60">
        <v>1</v>
      </c>
    </row>
    <row r="341" spans="1:7" x14ac:dyDescent="0.25">
      <c r="A341" s="60" t="s">
        <v>1069</v>
      </c>
      <c r="B341" s="60" t="s">
        <v>1070</v>
      </c>
      <c r="C341" s="60">
        <v>880</v>
      </c>
      <c r="D341" s="60"/>
      <c r="E341" s="60"/>
      <c r="F341" s="60"/>
      <c r="G341" s="60">
        <v>1</v>
      </c>
    </row>
    <row r="342" spans="1:7" x14ac:dyDescent="0.25">
      <c r="A342" s="60" t="s">
        <v>1015</v>
      </c>
      <c r="B342" s="60" t="s">
        <v>1016</v>
      </c>
      <c r="C342" s="60">
        <v>860</v>
      </c>
      <c r="D342" s="60"/>
      <c r="E342" s="60"/>
      <c r="F342" s="60"/>
      <c r="G342" s="60">
        <v>1</v>
      </c>
    </row>
    <row r="343" spans="1:7" x14ac:dyDescent="0.25">
      <c r="A343" s="60" t="s">
        <v>1018</v>
      </c>
      <c r="B343" s="60" t="s">
        <v>1019</v>
      </c>
      <c r="C343" s="60">
        <v>861</v>
      </c>
      <c r="D343" s="60"/>
      <c r="E343" s="60"/>
      <c r="F343" s="60"/>
      <c r="G343" s="60">
        <v>1</v>
      </c>
    </row>
    <row r="344" spans="1:7" x14ac:dyDescent="0.25">
      <c r="A344" s="60" t="s">
        <v>1021</v>
      </c>
      <c r="B344" s="60" t="s">
        <v>1022</v>
      </c>
      <c r="C344" s="60">
        <v>862</v>
      </c>
      <c r="D344" s="60"/>
      <c r="E344" s="60"/>
      <c r="F344" s="60"/>
      <c r="G344" s="60">
        <v>1</v>
      </c>
    </row>
    <row r="345" spans="1:7" x14ac:dyDescent="0.25">
      <c r="A345" s="60" t="s">
        <v>1024</v>
      </c>
      <c r="B345" s="60" t="s">
        <v>1025</v>
      </c>
      <c r="C345" s="60">
        <v>863</v>
      </c>
      <c r="D345" s="60"/>
      <c r="E345" s="60"/>
      <c r="F345" s="60"/>
      <c r="G345" s="60">
        <v>1</v>
      </c>
    </row>
    <row r="346" spans="1:7" x14ac:dyDescent="0.25">
      <c r="A346" s="60" t="s">
        <v>1072</v>
      </c>
      <c r="B346" s="60" t="s">
        <v>1073</v>
      </c>
      <c r="C346" s="60">
        <v>881</v>
      </c>
      <c r="D346" s="60"/>
      <c r="E346" s="60"/>
      <c r="F346" s="60"/>
      <c r="G346" s="60">
        <v>1</v>
      </c>
    </row>
    <row r="347" spans="1:7" x14ac:dyDescent="0.25">
      <c r="A347" s="60" t="s">
        <v>1027</v>
      </c>
      <c r="B347" s="60" t="s">
        <v>1028</v>
      </c>
      <c r="C347" s="60">
        <v>864</v>
      </c>
      <c r="D347" s="60"/>
      <c r="E347" s="60"/>
      <c r="F347" s="60"/>
      <c r="G347" s="60">
        <v>1</v>
      </c>
    </row>
    <row r="348" spans="1:7" x14ac:dyDescent="0.25">
      <c r="A348" s="60" t="s">
        <v>1030</v>
      </c>
      <c r="B348" s="60" t="s">
        <v>1031</v>
      </c>
      <c r="C348" s="60">
        <v>865</v>
      </c>
      <c r="D348" s="60"/>
      <c r="E348" s="60"/>
      <c r="F348" s="60"/>
      <c r="G348" s="60">
        <v>1</v>
      </c>
    </row>
    <row r="349" spans="1:7" x14ac:dyDescent="0.25">
      <c r="A349" s="60" t="s">
        <v>1033</v>
      </c>
      <c r="B349" s="60" t="s">
        <v>1034</v>
      </c>
      <c r="C349" s="60">
        <v>868</v>
      </c>
      <c r="D349" s="60"/>
      <c r="E349" s="60"/>
      <c r="F349" s="60"/>
      <c r="G349" s="60">
        <v>1</v>
      </c>
    </row>
    <row r="350" spans="1:7" x14ac:dyDescent="0.25">
      <c r="A350" s="60" t="s">
        <v>1036</v>
      </c>
      <c r="B350" s="60" t="s">
        <v>1037</v>
      </c>
      <c r="C350" s="60">
        <v>869</v>
      </c>
      <c r="D350" s="60"/>
      <c r="E350" s="60"/>
      <c r="F350" s="60"/>
      <c r="G350" s="60">
        <v>1</v>
      </c>
    </row>
    <row r="351" spans="1:7" x14ac:dyDescent="0.25">
      <c r="A351" s="60" t="s">
        <v>1042</v>
      </c>
      <c r="B351" s="60" t="s">
        <v>1043</v>
      </c>
      <c r="C351" s="60">
        <v>871</v>
      </c>
      <c r="D351" s="60"/>
      <c r="E351" s="60"/>
      <c r="F351" s="60"/>
      <c r="G351" s="60">
        <v>1</v>
      </c>
    </row>
    <row r="352" spans="1:7" x14ac:dyDescent="0.25">
      <c r="A352" s="60" t="s">
        <v>1045</v>
      </c>
      <c r="B352" s="60" t="s">
        <v>1046</v>
      </c>
      <c r="C352" s="60">
        <v>872</v>
      </c>
      <c r="D352" s="60"/>
      <c r="E352" s="60"/>
      <c r="F352" s="60"/>
      <c r="G352" s="60">
        <v>1</v>
      </c>
    </row>
    <row r="353" spans="1:7" x14ac:dyDescent="0.25">
      <c r="A353" s="60" t="s">
        <v>1075</v>
      </c>
      <c r="B353" s="60" t="s">
        <v>1076</v>
      </c>
      <c r="C353" s="60">
        <v>882</v>
      </c>
      <c r="D353" s="60"/>
      <c r="E353" s="60"/>
      <c r="F353" s="60"/>
      <c r="G353" s="60">
        <v>1</v>
      </c>
    </row>
    <row r="354" spans="1:7" x14ac:dyDescent="0.25">
      <c r="A354" s="60" t="s">
        <v>1048</v>
      </c>
      <c r="B354" s="60" t="s">
        <v>1049</v>
      </c>
      <c r="C354" s="60">
        <v>873</v>
      </c>
      <c r="D354" s="60"/>
      <c r="E354" s="60"/>
      <c r="F354" s="60"/>
      <c r="G354" s="60">
        <v>1</v>
      </c>
    </row>
    <row r="355" spans="1:7" x14ac:dyDescent="0.25">
      <c r="A355" s="60" t="s">
        <v>1078</v>
      </c>
      <c r="B355" s="60" t="s">
        <v>1079</v>
      </c>
      <c r="C355" s="60">
        <v>1005</v>
      </c>
      <c r="D355" s="60"/>
      <c r="E355" s="60"/>
      <c r="F355" s="60"/>
      <c r="G355" s="60">
        <v>1</v>
      </c>
    </row>
    <row r="356" spans="1:7" x14ac:dyDescent="0.25">
      <c r="A356" s="60" t="s">
        <v>1081</v>
      </c>
      <c r="B356" s="60" t="s">
        <v>1082</v>
      </c>
      <c r="C356" s="60">
        <v>1006</v>
      </c>
      <c r="D356" s="60"/>
      <c r="E356" s="60"/>
      <c r="F356" s="60"/>
      <c r="G356" s="60">
        <v>1</v>
      </c>
    </row>
    <row r="357" spans="1:7" x14ac:dyDescent="0.25">
      <c r="A357" s="60" t="s">
        <v>1084</v>
      </c>
      <c r="B357" s="60" t="s">
        <v>1085</v>
      </c>
      <c r="C357" s="60">
        <v>1007</v>
      </c>
      <c r="D357" s="60"/>
      <c r="E357" s="60"/>
      <c r="F357" s="60"/>
      <c r="G357" s="60">
        <v>1</v>
      </c>
    </row>
    <row r="358" spans="1:7" x14ac:dyDescent="0.25">
      <c r="A358" s="60" t="s">
        <v>1087</v>
      </c>
      <c r="B358" s="60" t="s">
        <v>1088</v>
      </c>
      <c r="C358" s="60">
        <v>1008</v>
      </c>
      <c r="D358" s="60"/>
      <c r="E358" s="60"/>
      <c r="F358" s="60"/>
      <c r="G358" s="60">
        <v>1</v>
      </c>
    </row>
    <row r="359" spans="1:7" x14ac:dyDescent="0.25">
      <c r="A359" s="60" t="s">
        <v>1090</v>
      </c>
      <c r="B359" s="60" t="s">
        <v>1091</v>
      </c>
      <c r="C359" s="60">
        <v>1009</v>
      </c>
      <c r="D359" s="60"/>
      <c r="E359" s="60"/>
      <c r="F359" s="60"/>
      <c r="G359" s="60">
        <v>1</v>
      </c>
    </row>
    <row r="360" spans="1:7" x14ac:dyDescent="0.25">
      <c r="A360" s="60" t="s">
        <v>1093</v>
      </c>
      <c r="B360" s="60" t="s">
        <v>1094</v>
      </c>
      <c r="C360" s="60">
        <v>1010</v>
      </c>
      <c r="D360" s="60"/>
      <c r="E360" s="60"/>
      <c r="F360" s="60"/>
      <c r="G360" s="60">
        <v>1</v>
      </c>
    </row>
    <row r="361" spans="1:7" x14ac:dyDescent="0.25">
      <c r="A361" s="60" t="s">
        <v>1096</v>
      </c>
      <c r="B361" s="60" t="s">
        <v>1097</v>
      </c>
      <c r="C361" s="60">
        <v>1011</v>
      </c>
      <c r="D361" s="60"/>
      <c r="E361" s="60"/>
      <c r="F361" s="60"/>
      <c r="G361" s="60">
        <v>1</v>
      </c>
    </row>
    <row r="362" spans="1:7" x14ac:dyDescent="0.25">
      <c r="A362" s="60" t="s">
        <v>1099</v>
      </c>
      <c r="B362" s="60" t="s">
        <v>1100</v>
      </c>
      <c r="C362" s="60">
        <v>1012</v>
      </c>
      <c r="D362" s="60"/>
      <c r="E362" s="60"/>
      <c r="F362" s="60"/>
      <c r="G362" s="60">
        <v>1</v>
      </c>
    </row>
    <row r="363" spans="1:7" x14ac:dyDescent="0.25">
      <c r="A363" s="60" t="s">
        <v>1102</v>
      </c>
      <c r="B363" s="60" t="s">
        <v>1103</v>
      </c>
      <c r="C363" s="60">
        <v>1013</v>
      </c>
      <c r="D363" s="60"/>
      <c r="E363" s="60"/>
      <c r="F363" s="60"/>
      <c r="G363" s="60">
        <v>1</v>
      </c>
    </row>
    <row r="364" spans="1:7" x14ac:dyDescent="0.25">
      <c r="A364" s="60" t="s">
        <v>1105</v>
      </c>
      <c r="B364" s="60" t="s">
        <v>1106</v>
      </c>
      <c r="C364" s="60">
        <v>1014</v>
      </c>
      <c r="D364" s="60"/>
      <c r="E364" s="60"/>
      <c r="F364" s="60"/>
      <c r="G364" s="60">
        <v>1</v>
      </c>
    </row>
    <row r="365" spans="1:7" x14ac:dyDescent="0.25">
      <c r="A365" s="60" t="s">
        <v>1108</v>
      </c>
      <c r="B365" s="60" t="s">
        <v>1109</v>
      </c>
      <c r="C365" s="60">
        <v>1015</v>
      </c>
      <c r="D365" s="60"/>
      <c r="E365" s="60"/>
      <c r="F365" s="60"/>
      <c r="G365" s="60">
        <v>1</v>
      </c>
    </row>
    <row r="366" spans="1:7" x14ac:dyDescent="0.25">
      <c r="A366" s="60" t="s">
        <v>1111</v>
      </c>
      <c r="B366" s="60" t="s">
        <v>1112</v>
      </c>
      <c r="C366" s="60">
        <v>1016</v>
      </c>
      <c r="D366" s="60"/>
      <c r="E366" s="60"/>
      <c r="F366" s="60"/>
      <c r="G366" s="60">
        <v>1</v>
      </c>
    </row>
    <row r="367" spans="1:7" x14ac:dyDescent="0.25">
      <c r="A367" s="60" t="s">
        <v>1114</v>
      </c>
      <c r="B367" s="60" t="s">
        <v>1115</v>
      </c>
      <c r="C367" s="60">
        <v>1129</v>
      </c>
      <c r="D367" s="60"/>
      <c r="E367" s="60"/>
      <c r="F367" s="60"/>
      <c r="G367" s="60">
        <v>1</v>
      </c>
    </row>
    <row r="368" spans="1:7" x14ac:dyDescent="0.25">
      <c r="A368" s="60" t="s">
        <v>1117</v>
      </c>
      <c r="B368" s="60" t="s">
        <v>1118</v>
      </c>
      <c r="C368" s="60">
        <v>1130</v>
      </c>
      <c r="D368" s="60"/>
      <c r="E368" s="60"/>
      <c r="F368" s="60"/>
      <c r="G368" s="60">
        <v>1</v>
      </c>
    </row>
    <row r="369" spans="1:7" x14ac:dyDescent="0.25">
      <c r="A369" s="60" t="s">
        <v>1120</v>
      </c>
      <c r="B369" s="60" t="s">
        <v>1121</v>
      </c>
      <c r="C369" s="60">
        <v>1131</v>
      </c>
      <c r="D369" s="60"/>
      <c r="E369" s="60"/>
      <c r="F369" s="60"/>
      <c r="G369" s="60">
        <v>1</v>
      </c>
    </row>
    <row r="370" spans="1:7" x14ac:dyDescent="0.25">
      <c r="A370" s="60" t="s">
        <v>1123</v>
      </c>
      <c r="B370" s="60" t="s">
        <v>1124</v>
      </c>
      <c r="C370" s="60">
        <v>1132</v>
      </c>
      <c r="D370" s="60"/>
      <c r="E370" s="60"/>
      <c r="F370" s="60"/>
      <c r="G370" s="60">
        <v>1</v>
      </c>
    </row>
    <row r="371" spans="1:7" x14ac:dyDescent="0.25">
      <c r="A371" s="60" t="s">
        <v>1126</v>
      </c>
      <c r="B371" s="60" t="s">
        <v>1127</v>
      </c>
      <c r="C371" s="60">
        <v>1133</v>
      </c>
      <c r="D371" s="60"/>
      <c r="E371" s="60"/>
      <c r="F371" s="60"/>
      <c r="G371" s="60">
        <v>1</v>
      </c>
    </row>
    <row r="372" spans="1:7" x14ac:dyDescent="0.25">
      <c r="A372" s="60" t="s">
        <v>1432</v>
      </c>
      <c r="B372" s="60" t="s">
        <v>1433</v>
      </c>
      <c r="C372" s="60">
        <v>1237</v>
      </c>
      <c r="D372" s="60"/>
      <c r="E372" s="60"/>
      <c r="F372" s="60"/>
      <c r="G372" s="60">
        <v>1</v>
      </c>
    </row>
    <row r="373" spans="1:7" x14ac:dyDescent="0.25">
      <c r="A373" s="60" t="s">
        <v>1129</v>
      </c>
      <c r="B373" s="60" t="s">
        <v>1130</v>
      </c>
      <c r="C373" s="60">
        <v>1134</v>
      </c>
      <c r="D373" s="60"/>
      <c r="E373" s="60"/>
      <c r="F373" s="60"/>
      <c r="G373" s="60">
        <v>1</v>
      </c>
    </row>
    <row r="374" spans="1:7" x14ac:dyDescent="0.25">
      <c r="A374" s="60" t="s">
        <v>1132</v>
      </c>
      <c r="B374" s="60" t="s">
        <v>1133</v>
      </c>
      <c r="C374" s="60">
        <v>1135</v>
      </c>
      <c r="D374" s="60"/>
      <c r="E374" s="60"/>
      <c r="F374" s="60"/>
      <c r="G374" s="60">
        <v>1</v>
      </c>
    </row>
    <row r="375" spans="1:7" x14ac:dyDescent="0.25">
      <c r="A375" s="60" t="s">
        <v>1135</v>
      </c>
      <c r="B375" s="60" t="s">
        <v>1136</v>
      </c>
      <c r="C375" s="60">
        <v>1136</v>
      </c>
      <c r="D375" s="60"/>
      <c r="E375" s="60"/>
      <c r="F375" s="60"/>
      <c r="G375" s="60">
        <v>1</v>
      </c>
    </row>
    <row r="376" spans="1:7" x14ac:dyDescent="0.25">
      <c r="A376" s="60" t="s">
        <v>1138</v>
      </c>
      <c r="B376" s="60" t="s">
        <v>1139</v>
      </c>
      <c r="C376" s="60">
        <v>1137</v>
      </c>
      <c r="D376" s="60"/>
      <c r="E376" s="60"/>
      <c r="F376" s="60"/>
      <c r="G376" s="60">
        <v>1</v>
      </c>
    </row>
    <row r="377" spans="1:7" x14ac:dyDescent="0.25">
      <c r="A377" s="60" t="s">
        <v>1435</v>
      </c>
      <c r="B377" s="60" t="s">
        <v>1436</v>
      </c>
      <c r="C377" s="60">
        <v>1238</v>
      </c>
      <c r="D377" s="60"/>
      <c r="E377" s="60"/>
      <c r="F377" s="60"/>
      <c r="G377" s="60">
        <v>1</v>
      </c>
    </row>
    <row r="378" spans="1:7" x14ac:dyDescent="0.25">
      <c r="A378" s="60" t="s">
        <v>1141</v>
      </c>
      <c r="B378" s="60" t="s">
        <v>1142</v>
      </c>
      <c r="C378" s="60">
        <v>1138</v>
      </c>
      <c r="D378" s="60"/>
      <c r="E378" s="60"/>
      <c r="F378" s="60"/>
      <c r="G378" s="60">
        <v>1</v>
      </c>
    </row>
    <row r="379" spans="1:7" x14ac:dyDescent="0.25">
      <c r="A379" s="60" t="s">
        <v>1144</v>
      </c>
      <c r="B379" s="60" t="s">
        <v>1145</v>
      </c>
      <c r="C379" s="60">
        <v>1139</v>
      </c>
      <c r="D379" s="60"/>
      <c r="E379" s="60"/>
      <c r="F379" s="60"/>
      <c r="G379" s="60">
        <v>1</v>
      </c>
    </row>
    <row r="380" spans="1:7" x14ac:dyDescent="0.25">
      <c r="A380" s="60" t="s">
        <v>1147</v>
      </c>
      <c r="B380" s="60" t="s">
        <v>1148</v>
      </c>
      <c r="C380" s="60">
        <v>1140</v>
      </c>
      <c r="D380" s="60"/>
      <c r="E380" s="60"/>
      <c r="F380" s="60"/>
      <c r="G380" s="60">
        <v>1</v>
      </c>
    </row>
    <row r="381" spans="1:7" x14ac:dyDescent="0.25">
      <c r="A381" s="60" t="s">
        <v>1150</v>
      </c>
      <c r="B381" s="60" t="s">
        <v>1151</v>
      </c>
      <c r="C381" s="60">
        <v>1141</v>
      </c>
      <c r="D381" s="60"/>
      <c r="E381" s="60"/>
      <c r="F381" s="60"/>
      <c r="G381" s="60">
        <v>1</v>
      </c>
    </row>
    <row r="382" spans="1:7" x14ac:dyDescent="0.25">
      <c r="A382" s="60" t="s">
        <v>1153</v>
      </c>
      <c r="B382" s="60" t="s">
        <v>1154</v>
      </c>
      <c r="C382" s="60">
        <v>1142</v>
      </c>
      <c r="D382" s="60"/>
      <c r="E382" s="60"/>
      <c r="F382" s="60"/>
      <c r="G382" s="60">
        <v>1</v>
      </c>
    </row>
    <row r="383" spans="1:7" x14ac:dyDescent="0.25">
      <c r="A383" s="60" t="s">
        <v>1156</v>
      </c>
      <c r="B383" s="60" t="s">
        <v>1157</v>
      </c>
      <c r="C383" s="60">
        <v>1143</v>
      </c>
      <c r="D383" s="60"/>
      <c r="E383" s="60"/>
      <c r="F383" s="60"/>
      <c r="G383" s="60">
        <v>1</v>
      </c>
    </row>
    <row r="384" spans="1:7" x14ac:dyDescent="0.25">
      <c r="A384" s="60" t="s">
        <v>1159</v>
      </c>
      <c r="B384" s="60" t="s">
        <v>1160</v>
      </c>
      <c r="C384" s="60">
        <v>1144</v>
      </c>
      <c r="D384" s="60"/>
      <c r="E384" s="60"/>
      <c r="F384" s="60"/>
      <c r="G384" s="60">
        <v>1</v>
      </c>
    </row>
    <row r="385" spans="1:7" x14ac:dyDescent="0.25">
      <c r="A385" s="60" t="s">
        <v>1162</v>
      </c>
      <c r="B385" s="60" t="s">
        <v>1163</v>
      </c>
      <c r="C385" s="60">
        <v>1145</v>
      </c>
      <c r="D385" s="60"/>
      <c r="E385" s="60"/>
      <c r="F385" s="60"/>
      <c r="G385" s="60">
        <v>1</v>
      </c>
    </row>
    <row r="386" spans="1:7" x14ac:dyDescent="0.25">
      <c r="A386" s="60" t="s">
        <v>1438</v>
      </c>
      <c r="B386" s="60" t="s">
        <v>1439</v>
      </c>
      <c r="C386" s="60">
        <v>1239</v>
      </c>
      <c r="D386" s="60"/>
      <c r="E386" s="60"/>
      <c r="F386" s="60"/>
      <c r="G386" s="60">
        <v>1</v>
      </c>
    </row>
    <row r="387" spans="1:7" x14ac:dyDescent="0.25">
      <c r="A387" s="60" t="s">
        <v>1165</v>
      </c>
      <c r="B387" s="60" t="s">
        <v>1166</v>
      </c>
      <c r="C387" s="60">
        <v>1146</v>
      </c>
      <c r="D387" s="60"/>
      <c r="E387" s="60"/>
      <c r="F387" s="60"/>
      <c r="G387" s="60">
        <v>1</v>
      </c>
    </row>
    <row r="388" spans="1:7" x14ac:dyDescent="0.25">
      <c r="A388" s="60" t="s">
        <v>1168</v>
      </c>
      <c r="B388" s="60" t="s">
        <v>1169</v>
      </c>
      <c r="C388" s="60">
        <v>1147</v>
      </c>
      <c r="D388" s="60"/>
      <c r="E388" s="60"/>
      <c r="F388" s="60"/>
      <c r="G388" s="60">
        <v>1</v>
      </c>
    </row>
    <row r="389" spans="1:7" x14ac:dyDescent="0.25">
      <c r="A389" s="60" t="s">
        <v>1171</v>
      </c>
      <c r="B389" s="60" t="s">
        <v>1172</v>
      </c>
      <c r="C389" s="60">
        <v>1148</v>
      </c>
      <c r="D389" s="60"/>
      <c r="E389" s="60"/>
      <c r="F389" s="60"/>
      <c r="G389" s="60">
        <v>1</v>
      </c>
    </row>
    <row r="390" spans="1:7" x14ac:dyDescent="0.25">
      <c r="A390" s="60" t="s">
        <v>1174</v>
      </c>
      <c r="B390" s="60" t="s">
        <v>1175</v>
      </c>
      <c r="C390" s="60">
        <v>1149</v>
      </c>
      <c r="D390" s="60"/>
      <c r="E390" s="60"/>
      <c r="F390" s="60"/>
      <c r="G390" s="60">
        <v>1</v>
      </c>
    </row>
    <row r="391" spans="1:7" x14ac:dyDescent="0.25">
      <c r="A391" s="60" t="s">
        <v>1177</v>
      </c>
      <c r="B391" s="60" t="s">
        <v>1178</v>
      </c>
      <c r="C391" s="60">
        <v>1150</v>
      </c>
      <c r="D391" s="60"/>
      <c r="E391" s="60"/>
      <c r="F391" s="60"/>
      <c r="G391" s="60">
        <v>1</v>
      </c>
    </row>
    <row r="392" spans="1:7" x14ac:dyDescent="0.25">
      <c r="A392" s="60" t="s">
        <v>1180</v>
      </c>
      <c r="B392" s="60" t="s">
        <v>1181</v>
      </c>
      <c r="C392" s="60">
        <v>1151</v>
      </c>
      <c r="D392" s="60"/>
      <c r="E392" s="60"/>
      <c r="F392" s="60"/>
      <c r="G392" s="60">
        <v>1</v>
      </c>
    </row>
    <row r="393" spans="1:7" x14ac:dyDescent="0.25">
      <c r="A393" s="60" t="s">
        <v>1183</v>
      </c>
      <c r="B393" s="60" t="s">
        <v>1184</v>
      </c>
      <c r="C393" s="60">
        <v>1152</v>
      </c>
      <c r="D393" s="60"/>
      <c r="E393" s="60"/>
      <c r="F393" s="60"/>
      <c r="G393" s="60">
        <v>1</v>
      </c>
    </row>
    <row r="394" spans="1:7" x14ac:dyDescent="0.25">
      <c r="A394" s="60" t="s">
        <v>1186</v>
      </c>
      <c r="B394" s="60" t="s">
        <v>1187</v>
      </c>
      <c r="C394" s="60">
        <v>1153</v>
      </c>
      <c r="D394" s="60"/>
      <c r="E394" s="60"/>
      <c r="F394" s="60"/>
      <c r="G394" s="60">
        <v>1</v>
      </c>
    </row>
    <row r="395" spans="1:7" x14ac:dyDescent="0.25">
      <c r="A395" s="60" t="s">
        <v>1189</v>
      </c>
      <c r="B395" s="60" t="s">
        <v>1190</v>
      </c>
      <c r="C395" s="60">
        <v>1154</v>
      </c>
      <c r="D395" s="60"/>
      <c r="E395" s="60"/>
      <c r="F395" s="60"/>
      <c r="G395" s="60">
        <v>1</v>
      </c>
    </row>
    <row r="396" spans="1:7" x14ac:dyDescent="0.25">
      <c r="A396" s="60" t="s">
        <v>1192</v>
      </c>
      <c r="B396" s="60" t="s">
        <v>1193</v>
      </c>
      <c r="C396" s="60">
        <v>1155</v>
      </c>
      <c r="D396" s="60"/>
      <c r="E396" s="60"/>
      <c r="F396" s="60"/>
      <c r="G396" s="60">
        <v>1</v>
      </c>
    </row>
    <row r="397" spans="1:7" x14ac:dyDescent="0.25">
      <c r="A397" s="60" t="s">
        <v>1195</v>
      </c>
      <c r="B397" s="60" t="s">
        <v>1196</v>
      </c>
      <c r="C397" s="60">
        <v>1156</v>
      </c>
      <c r="D397" s="60"/>
      <c r="E397" s="60"/>
      <c r="F397" s="60"/>
      <c r="G397" s="60">
        <v>1</v>
      </c>
    </row>
    <row r="398" spans="1:7" x14ac:dyDescent="0.25">
      <c r="A398" s="60" t="s">
        <v>1198</v>
      </c>
      <c r="B398" s="60" t="s">
        <v>1199</v>
      </c>
      <c r="C398" s="60">
        <v>1157</v>
      </c>
      <c r="D398" s="60"/>
      <c r="E398" s="60"/>
      <c r="F398" s="60"/>
      <c r="G398" s="60">
        <v>1</v>
      </c>
    </row>
    <row r="399" spans="1:7" x14ac:dyDescent="0.25">
      <c r="A399" s="60" t="s">
        <v>1201</v>
      </c>
      <c r="B399" s="60" t="s">
        <v>1202</v>
      </c>
      <c r="C399" s="60">
        <v>1158</v>
      </c>
      <c r="D399" s="60"/>
      <c r="E399" s="60"/>
      <c r="F399" s="60"/>
      <c r="G399" s="60">
        <v>1</v>
      </c>
    </row>
    <row r="400" spans="1:7" x14ac:dyDescent="0.25">
      <c r="A400" s="60" t="s">
        <v>1204</v>
      </c>
      <c r="B400" s="60" t="s">
        <v>1205</v>
      </c>
      <c r="C400" s="60">
        <v>1159</v>
      </c>
      <c r="D400" s="60"/>
      <c r="E400" s="60"/>
      <c r="F400" s="60"/>
      <c r="G400" s="60">
        <v>1</v>
      </c>
    </row>
    <row r="401" spans="1:7" x14ac:dyDescent="0.25">
      <c r="A401" s="60" t="s">
        <v>1207</v>
      </c>
      <c r="B401" s="60" t="s">
        <v>1208</v>
      </c>
      <c r="C401" s="60">
        <v>1160</v>
      </c>
      <c r="D401" s="60"/>
      <c r="E401" s="60"/>
      <c r="F401" s="60"/>
      <c r="G401" s="60">
        <v>1</v>
      </c>
    </row>
    <row r="402" spans="1:7" x14ac:dyDescent="0.25">
      <c r="A402" s="60" t="s">
        <v>1210</v>
      </c>
      <c r="B402" s="60" t="s">
        <v>1211</v>
      </c>
      <c r="C402" s="60">
        <v>1161</v>
      </c>
      <c r="D402" s="60"/>
      <c r="E402" s="60"/>
      <c r="F402" s="60"/>
      <c r="G402" s="60">
        <v>1</v>
      </c>
    </row>
    <row r="403" spans="1:7" x14ac:dyDescent="0.25">
      <c r="A403" s="60" t="s">
        <v>1213</v>
      </c>
      <c r="B403" s="60" t="s">
        <v>1214</v>
      </c>
      <c r="C403" s="60">
        <v>1162</v>
      </c>
      <c r="D403" s="60"/>
      <c r="E403" s="60"/>
      <c r="F403" s="60"/>
      <c r="G403" s="60">
        <v>1</v>
      </c>
    </row>
    <row r="404" spans="1:7" x14ac:dyDescent="0.25">
      <c r="A404" s="60" t="s">
        <v>1216</v>
      </c>
      <c r="B404" s="60" t="s">
        <v>1217</v>
      </c>
      <c r="C404" s="60">
        <v>1163</v>
      </c>
      <c r="D404" s="60"/>
      <c r="E404" s="60"/>
      <c r="F404" s="60"/>
      <c r="G404" s="60">
        <v>1</v>
      </c>
    </row>
    <row r="405" spans="1:7" x14ac:dyDescent="0.25">
      <c r="A405" s="60" t="s">
        <v>1219</v>
      </c>
      <c r="B405" s="60" t="s">
        <v>1220</v>
      </c>
      <c r="C405" s="60">
        <v>1164</v>
      </c>
      <c r="D405" s="60"/>
      <c r="E405" s="60"/>
      <c r="F405" s="60"/>
      <c r="G405" s="60">
        <v>1</v>
      </c>
    </row>
    <row r="406" spans="1:7" x14ac:dyDescent="0.25">
      <c r="A406" s="60" t="s">
        <v>1222</v>
      </c>
      <c r="B406" s="60" t="s">
        <v>1223</v>
      </c>
      <c r="C406" s="60">
        <v>1165</v>
      </c>
      <c r="D406" s="60"/>
      <c r="E406" s="60"/>
      <c r="F406" s="60"/>
      <c r="G406" s="60">
        <v>1</v>
      </c>
    </row>
    <row r="407" spans="1:7" x14ac:dyDescent="0.25">
      <c r="A407" s="60" t="s">
        <v>1225</v>
      </c>
      <c r="B407" s="60" t="s">
        <v>1226</v>
      </c>
      <c r="C407" s="60">
        <v>1166</v>
      </c>
      <c r="D407" s="60"/>
      <c r="E407" s="60"/>
      <c r="F407" s="60"/>
      <c r="G407" s="60">
        <v>1</v>
      </c>
    </row>
    <row r="408" spans="1:7" x14ac:dyDescent="0.25">
      <c r="A408" s="60" t="s">
        <v>1228</v>
      </c>
      <c r="B408" s="60" t="s">
        <v>1229</v>
      </c>
      <c r="C408" s="60">
        <v>1167</v>
      </c>
      <c r="D408" s="60"/>
      <c r="E408" s="60"/>
      <c r="F408" s="60"/>
      <c r="G408" s="60">
        <v>1</v>
      </c>
    </row>
    <row r="409" spans="1:7" x14ac:dyDescent="0.25">
      <c r="A409" s="60" t="s">
        <v>1231</v>
      </c>
      <c r="B409" s="60" t="s">
        <v>1232</v>
      </c>
      <c r="C409" s="60">
        <v>1168</v>
      </c>
      <c r="D409" s="60"/>
      <c r="E409" s="60"/>
      <c r="F409" s="60"/>
      <c r="G409" s="60">
        <v>1</v>
      </c>
    </row>
    <row r="410" spans="1:7" x14ac:dyDescent="0.25">
      <c r="A410" s="60" t="s">
        <v>1234</v>
      </c>
      <c r="B410" s="60" t="s">
        <v>1235</v>
      </c>
      <c r="C410" s="60">
        <v>1169</v>
      </c>
      <c r="D410" s="60"/>
      <c r="E410" s="60"/>
      <c r="F410" s="60"/>
      <c r="G410" s="60">
        <v>1</v>
      </c>
    </row>
    <row r="411" spans="1:7" x14ac:dyDescent="0.25">
      <c r="A411" s="60" t="s">
        <v>1237</v>
      </c>
      <c r="B411" s="60" t="s">
        <v>1238</v>
      </c>
      <c r="C411" s="60">
        <v>1170</v>
      </c>
      <c r="D411" s="60"/>
      <c r="E411" s="60"/>
      <c r="F411" s="60"/>
      <c r="G411" s="60">
        <v>1</v>
      </c>
    </row>
    <row r="412" spans="1:7" x14ac:dyDescent="0.25">
      <c r="A412" s="60" t="s">
        <v>1240</v>
      </c>
      <c r="B412" s="60" t="s">
        <v>1241</v>
      </c>
      <c r="C412" s="60">
        <v>1171</v>
      </c>
      <c r="D412" s="60"/>
      <c r="E412" s="60"/>
      <c r="F412" s="60"/>
      <c r="G412" s="60">
        <v>1</v>
      </c>
    </row>
    <row r="413" spans="1:7" x14ac:dyDescent="0.25">
      <c r="A413" s="60" t="s">
        <v>1243</v>
      </c>
      <c r="B413" s="60" t="s">
        <v>1244</v>
      </c>
      <c r="C413" s="60">
        <v>1172</v>
      </c>
      <c r="D413" s="60"/>
      <c r="E413" s="60"/>
      <c r="F413" s="60"/>
      <c r="G413" s="60">
        <v>1</v>
      </c>
    </row>
    <row r="414" spans="1:7" x14ac:dyDescent="0.25">
      <c r="A414" s="60" t="s">
        <v>1246</v>
      </c>
      <c r="B414" s="60" t="s">
        <v>1247</v>
      </c>
      <c r="C414" s="60">
        <v>1173</v>
      </c>
      <c r="D414" s="60"/>
      <c r="E414" s="60"/>
      <c r="F414" s="60"/>
      <c r="G414" s="60">
        <v>1</v>
      </c>
    </row>
    <row r="415" spans="1:7" x14ac:dyDescent="0.25">
      <c r="A415" s="60" t="s">
        <v>1249</v>
      </c>
      <c r="B415" s="60" t="s">
        <v>1250</v>
      </c>
      <c r="C415" s="60">
        <v>1174</v>
      </c>
      <c r="D415" s="60"/>
      <c r="E415" s="60"/>
      <c r="F415" s="60"/>
      <c r="G415" s="60">
        <v>1</v>
      </c>
    </row>
    <row r="416" spans="1:7" x14ac:dyDescent="0.25">
      <c r="A416" s="60" t="s">
        <v>1252</v>
      </c>
      <c r="B416" s="60" t="s">
        <v>1253</v>
      </c>
      <c r="C416" s="60">
        <v>1175</v>
      </c>
      <c r="D416" s="60"/>
      <c r="E416" s="60"/>
      <c r="F416" s="60"/>
      <c r="G416" s="60">
        <v>1</v>
      </c>
    </row>
    <row r="417" spans="1:7" x14ac:dyDescent="0.25">
      <c r="A417" s="60" t="s">
        <v>1255</v>
      </c>
      <c r="B417" s="60" t="s">
        <v>1256</v>
      </c>
      <c r="C417" s="60">
        <v>1176</v>
      </c>
      <c r="D417" s="60"/>
      <c r="E417" s="60"/>
      <c r="F417" s="60"/>
      <c r="G417" s="60">
        <v>1</v>
      </c>
    </row>
    <row r="418" spans="1:7" x14ac:dyDescent="0.25">
      <c r="A418" s="60" t="s">
        <v>1258</v>
      </c>
      <c r="B418" s="60" t="s">
        <v>1259</v>
      </c>
      <c r="C418" s="60">
        <v>1177</v>
      </c>
      <c r="D418" s="60"/>
      <c r="E418" s="60"/>
      <c r="F418" s="60"/>
      <c r="G418" s="60">
        <v>1</v>
      </c>
    </row>
    <row r="419" spans="1:7" x14ac:dyDescent="0.25">
      <c r="A419" s="60" t="s">
        <v>1261</v>
      </c>
      <c r="B419" s="60" t="s">
        <v>1262</v>
      </c>
      <c r="C419" s="60">
        <v>1178</v>
      </c>
      <c r="D419" s="60"/>
      <c r="E419" s="60"/>
      <c r="F419" s="60"/>
      <c r="G419" s="60">
        <v>1</v>
      </c>
    </row>
    <row r="420" spans="1:7" x14ac:dyDescent="0.25">
      <c r="A420" s="60" t="s">
        <v>1264</v>
      </c>
      <c r="B420" s="60" t="s">
        <v>1265</v>
      </c>
      <c r="C420" s="60">
        <v>1179</v>
      </c>
      <c r="D420" s="60"/>
      <c r="E420" s="60"/>
      <c r="F420" s="60"/>
      <c r="G420" s="60">
        <v>1</v>
      </c>
    </row>
    <row r="421" spans="1:7" x14ac:dyDescent="0.25">
      <c r="A421" s="60" t="s">
        <v>1267</v>
      </c>
      <c r="B421" s="60" t="s">
        <v>1268</v>
      </c>
      <c r="C421" s="60">
        <v>1180</v>
      </c>
      <c r="D421" s="60"/>
      <c r="E421" s="60"/>
      <c r="F421" s="60"/>
      <c r="G421" s="60">
        <v>1</v>
      </c>
    </row>
    <row r="422" spans="1:7" x14ac:dyDescent="0.25">
      <c r="A422" s="60" t="s">
        <v>1270</v>
      </c>
      <c r="B422" s="60" t="s">
        <v>1271</v>
      </c>
      <c r="C422" s="60">
        <v>1181</v>
      </c>
      <c r="D422" s="60"/>
      <c r="E422" s="60"/>
      <c r="F422" s="60"/>
      <c r="G422" s="60">
        <v>1</v>
      </c>
    </row>
    <row r="423" spans="1:7" x14ac:dyDescent="0.25">
      <c r="A423" s="60" t="s">
        <v>1273</v>
      </c>
      <c r="B423" s="60" t="s">
        <v>1274</v>
      </c>
      <c r="C423" s="60">
        <v>1182</v>
      </c>
      <c r="D423" s="60"/>
      <c r="E423" s="60"/>
      <c r="F423" s="60"/>
      <c r="G423" s="60">
        <v>1</v>
      </c>
    </row>
    <row r="424" spans="1:7" x14ac:dyDescent="0.25">
      <c r="A424" s="60" t="s">
        <v>1276</v>
      </c>
      <c r="B424" s="60" t="s">
        <v>1277</v>
      </c>
      <c r="C424" s="60">
        <v>1183</v>
      </c>
      <c r="D424" s="60"/>
      <c r="E424" s="60"/>
      <c r="F424" s="60"/>
      <c r="G424" s="60">
        <v>1</v>
      </c>
    </row>
    <row r="425" spans="1:7" x14ac:dyDescent="0.25">
      <c r="A425" s="60" t="s">
        <v>1279</v>
      </c>
      <c r="B425" s="60" t="s">
        <v>1280</v>
      </c>
      <c r="C425" s="60">
        <v>1184</v>
      </c>
      <c r="D425" s="60"/>
      <c r="E425" s="60"/>
      <c r="F425" s="60"/>
      <c r="G425" s="60">
        <v>1</v>
      </c>
    </row>
    <row r="426" spans="1:7" x14ac:dyDescent="0.25">
      <c r="A426" s="60" t="s">
        <v>1282</v>
      </c>
      <c r="B426" s="60" t="s">
        <v>1283</v>
      </c>
      <c r="C426" s="60">
        <v>1185</v>
      </c>
      <c r="D426" s="60"/>
      <c r="E426" s="60"/>
      <c r="F426" s="60"/>
      <c r="G426" s="60">
        <v>1</v>
      </c>
    </row>
    <row r="427" spans="1:7" x14ac:dyDescent="0.25">
      <c r="A427" s="60" t="s">
        <v>1285</v>
      </c>
      <c r="B427" s="60" t="s">
        <v>1286</v>
      </c>
      <c r="C427" s="60">
        <v>1186</v>
      </c>
      <c r="D427" s="60"/>
      <c r="E427" s="60"/>
      <c r="F427" s="60"/>
      <c r="G427" s="60">
        <v>1</v>
      </c>
    </row>
    <row r="428" spans="1:7" x14ac:dyDescent="0.25">
      <c r="A428" s="60" t="s">
        <v>1288</v>
      </c>
      <c r="B428" s="60" t="s">
        <v>1289</v>
      </c>
      <c r="C428" s="60">
        <v>1187</v>
      </c>
      <c r="D428" s="60"/>
      <c r="E428" s="60"/>
      <c r="F428" s="60"/>
      <c r="G428" s="60">
        <v>1</v>
      </c>
    </row>
    <row r="429" spans="1:7" x14ac:dyDescent="0.25">
      <c r="A429" s="60" t="s">
        <v>1291</v>
      </c>
      <c r="B429" s="60" t="s">
        <v>1292</v>
      </c>
      <c r="C429" s="60">
        <v>1188</v>
      </c>
      <c r="D429" s="60"/>
      <c r="E429" s="60"/>
      <c r="F429" s="60"/>
      <c r="G429" s="60">
        <v>1</v>
      </c>
    </row>
    <row r="430" spans="1:7" x14ac:dyDescent="0.25">
      <c r="A430" s="60" t="s">
        <v>1294</v>
      </c>
      <c r="B430" s="60" t="s">
        <v>1295</v>
      </c>
      <c r="C430" s="60">
        <v>1189</v>
      </c>
      <c r="D430" s="60"/>
      <c r="E430" s="60"/>
      <c r="F430" s="60"/>
      <c r="G430" s="60">
        <v>1</v>
      </c>
    </row>
    <row r="431" spans="1:7" x14ac:dyDescent="0.25">
      <c r="A431" s="60" t="s">
        <v>1297</v>
      </c>
      <c r="B431" s="60" t="s">
        <v>1298</v>
      </c>
      <c r="C431" s="60">
        <v>1190</v>
      </c>
      <c r="D431" s="60"/>
      <c r="E431" s="60"/>
      <c r="F431" s="60"/>
      <c r="G431" s="60">
        <v>1</v>
      </c>
    </row>
    <row r="432" spans="1:7" x14ac:dyDescent="0.25">
      <c r="A432" s="60" t="s">
        <v>1300</v>
      </c>
      <c r="B432" s="60" t="s">
        <v>1301</v>
      </c>
      <c r="C432" s="60">
        <v>1191</v>
      </c>
      <c r="D432" s="60"/>
      <c r="E432" s="60"/>
      <c r="F432" s="60"/>
      <c r="G432" s="60">
        <v>1</v>
      </c>
    </row>
    <row r="433" spans="1:7" x14ac:dyDescent="0.25">
      <c r="A433" s="60" t="s">
        <v>1303</v>
      </c>
      <c r="B433" s="60" t="s">
        <v>1304</v>
      </c>
      <c r="C433" s="60">
        <v>1192</v>
      </c>
      <c r="D433" s="60"/>
      <c r="E433" s="60"/>
      <c r="F433" s="60"/>
      <c r="G433" s="60">
        <v>1</v>
      </c>
    </row>
    <row r="434" spans="1:7" x14ac:dyDescent="0.25">
      <c r="A434" s="60" t="s">
        <v>1306</v>
      </c>
      <c r="B434" s="60" t="s">
        <v>1307</v>
      </c>
      <c r="C434" s="60">
        <v>1193</v>
      </c>
      <c r="D434" s="60"/>
      <c r="E434" s="60"/>
      <c r="F434" s="60"/>
      <c r="G434" s="60">
        <v>1</v>
      </c>
    </row>
    <row r="435" spans="1:7" x14ac:dyDescent="0.25">
      <c r="A435" s="60" t="s">
        <v>1309</v>
      </c>
      <c r="B435" s="60" t="s">
        <v>1310</v>
      </c>
      <c r="C435" s="60">
        <v>1194</v>
      </c>
      <c r="D435" s="60"/>
      <c r="E435" s="60"/>
      <c r="F435" s="60"/>
      <c r="G435" s="60">
        <v>1</v>
      </c>
    </row>
    <row r="436" spans="1:7" x14ac:dyDescent="0.25">
      <c r="A436" s="60" t="s">
        <v>1312</v>
      </c>
      <c r="B436" s="60" t="s">
        <v>1313</v>
      </c>
      <c r="C436" s="60">
        <v>1195</v>
      </c>
      <c r="D436" s="60"/>
      <c r="E436" s="60"/>
      <c r="F436" s="60"/>
      <c r="G436" s="60">
        <v>1</v>
      </c>
    </row>
    <row r="437" spans="1:7" x14ac:dyDescent="0.25">
      <c r="A437" s="60" t="s">
        <v>1315</v>
      </c>
      <c r="B437" s="60" t="s">
        <v>1316</v>
      </c>
      <c r="C437" s="60">
        <v>1196</v>
      </c>
      <c r="D437" s="60"/>
      <c r="E437" s="60"/>
      <c r="F437" s="60"/>
      <c r="G437" s="60">
        <v>1</v>
      </c>
    </row>
    <row r="438" spans="1:7" x14ac:dyDescent="0.25">
      <c r="A438" s="60" t="s">
        <v>1318</v>
      </c>
      <c r="B438" s="60" t="s">
        <v>1319</v>
      </c>
      <c r="C438" s="60">
        <v>1197</v>
      </c>
      <c r="D438" s="60"/>
      <c r="E438" s="60"/>
      <c r="F438" s="60"/>
      <c r="G438" s="60">
        <v>1</v>
      </c>
    </row>
    <row r="439" spans="1:7" x14ac:dyDescent="0.25">
      <c r="A439" s="60" t="s">
        <v>1321</v>
      </c>
      <c r="B439" s="60" t="s">
        <v>1322</v>
      </c>
      <c r="C439" s="60">
        <v>1198</v>
      </c>
      <c r="D439" s="60"/>
      <c r="E439" s="60"/>
      <c r="F439" s="60"/>
      <c r="G439" s="60">
        <v>1</v>
      </c>
    </row>
    <row r="440" spans="1:7" x14ac:dyDescent="0.25">
      <c r="A440" s="60" t="s">
        <v>1324</v>
      </c>
      <c r="B440" s="60" t="s">
        <v>1325</v>
      </c>
      <c r="C440" s="60">
        <v>1199</v>
      </c>
      <c r="D440" s="60"/>
      <c r="E440" s="60"/>
      <c r="F440" s="60"/>
      <c r="G440" s="60">
        <v>1</v>
      </c>
    </row>
    <row r="441" spans="1:7" x14ac:dyDescent="0.25">
      <c r="A441" s="60" t="s">
        <v>1327</v>
      </c>
      <c r="B441" s="60" t="s">
        <v>1328</v>
      </c>
      <c r="C441" s="60">
        <v>1200</v>
      </c>
      <c r="D441" s="60"/>
      <c r="E441" s="60"/>
      <c r="F441" s="60"/>
      <c r="G441" s="60">
        <v>1</v>
      </c>
    </row>
    <row r="442" spans="1:7" x14ac:dyDescent="0.25">
      <c r="A442" s="60" t="s">
        <v>1330</v>
      </c>
      <c r="B442" s="60" t="s">
        <v>1331</v>
      </c>
      <c r="C442" s="60">
        <v>1201</v>
      </c>
      <c r="D442" s="60"/>
      <c r="E442" s="60"/>
      <c r="F442" s="60"/>
      <c r="G442" s="60">
        <v>1</v>
      </c>
    </row>
    <row r="443" spans="1:7" x14ac:dyDescent="0.25">
      <c r="A443" s="60" t="s">
        <v>1333</v>
      </c>
      <c r="B443" s="60" t="s">
        <v>1334</v>
      </c>
      <c r="C443" s="60">
        <v>1202</v>
      </c>
      <c r="D443" s="60"/>
      <c r="E443" s="60"/>
      <c r="F443" s="60"/>
      <c r="G443" s="60">
        <v>1</v>
      </c>
    </row>
    <row r="444" spans="1:7" x14ac:dyDescent="0.25">
      <c r="A444" s="60" t="s">
        <v>1336</v>
      </c>
      <c r="B444" s="60" t="s">
        <v>1337</v>
      </c>
      <c r="C444" s="60">
        <v>1203</v>
      </c>
      <c r="D444" s="60"/>
      <c r="E444" s="60"/>
      <c r="F444" s="60"/>
      <c r="G444" s="60">
        <v>1</v>
      </c>
    </row>
    <row r="445" spans="1:7" x14ac:dyDescent="0.25">
      <c r="A445" s="60" t="s">
        <v>1339</v>
      </c>
      <c r="B445" s="60" t="s">
        <v>1340</v>
      </c>
      <c r="C445" s="60">
        <v>1204</v>
      </c>
      <c r="D445" s="60"/>
      <c r="E445" s="60"/>
      <c r="F445" s="60"/>
      <c r="G445" s="60">
        <v>1</v>
      </c>
    </row>
    <row r="446" spans="1:7" x14ac:dyDescent="0.25">
      <c r="A446" s="60" t="s">
        <v>1342</v>
      </c>
      <c r="B446" s="60" t="s">
        <v>1343</v>
      </c>
      <c r="C446" s="60">
        <v>1205</v>
      </c>
      <c r="D446" s="60"/>
      <c r="E446" s="60"/>
      <c r="F446" s="60"/>
      <c r="G446" s="60">
        <v>1</v>
      </c>
    </row>
    <row r="447" spans="1:7" x14ac:dyDescent="0.25">
      <c r="A447" s="60" t="s">
        <v>1345</v>
      </c>
      <c r="B447" s="60" t="s">
        <v>1346</v>
      </c>
      <c r="C447" s="60">
        <v>1206</v>
      </c>
      <c r="D447" s="60"/>
      <c r="E447" s="60"/>
      <c r="F447" s="60"/>
      <c r="G447" s="60">
        <v>1</v>
      </c>
    </row>
    <row r="448" spans="1:7" x14ac:dyDescent="0.25">
      <c r="A448" s="60" t="s">
        <v>1348</v>
      </c>
      <c r="B448" s="60" t="s">
        <v>1349</v>
      </c>
      <c r="C448" s="60">
        <v>1207</v>
      </c>
      <c r="D448" s="60"/>
      <c r="E448" s="60"/>
      <c r="F448" s="60"/>
      <c r="G448" s="60">
        <v>1</v>
      </c>
    </row>
    <row r="449" spans="1:7" x14ac:dyDescent="0.25">
      <c r="A449" s="60" t="s">
        <v>1351</v>
      </c>
      <c r="B449" s="60" t="s">
        <v>1352</v>
      </c>
      <c r="C449" s="60">
        <v>1208</v>
      </c>
      <c r="D449" s="60"/>
      <c r="E449" s="60"/>
      <c r="F449" s="60"/>
      <c r="G449" s="60">
        <v>1</v>
      </c>
    </row>
    <row r="450" spans="1:7" x14ac:dyDescent="0.25">
      <c r="A450" s="60" t="s">
        <v>1441</v>
      </c>
      <c r="B450" s="60" t="s">
        <v>1442</v>
      </c>
      <c r="C450" s="60">
        <v>1240</v>
      </c>
      <c r="D450" s="60"/>
      <c r="E450" s="60"/>
      <c r="F450" s="60"/>
      <c r="G450" s="60">
        <v>1</v>
      </c>
    </row>
    <row r="451" spans="1:7" x14ac:dyDescent="0.25">
      <c r="A451" s="60" t="s">
        <v>1354</v>
      </c>
      <c r="B451" s="60" t="s">
        <v>1355</v>
      </c>
      <c r="C451" s="60">
        <v>1209</v>
      </c>
      <c r="D451" s="60"/>
      <c r="E451" s="60"/>
      <c r="F451" s="60"/>
      <c r="G451" s="60">
        <v>1</v>
      </c>
    </row>
    <row r="452" spans="1:7" x14ac:dyDescent="0.25">
      <c r="A452" s="60" t="s">
        <v>1357</v>
      </c>
      <c r="B452" s="60" t="s">
        <v>1358</v>
      </c>
      <c r="C452" s="60">
        <v>1210</v>
      </c>
      <c r="D452" s="60"/>
      <c r="E452" s="60"/>
      <c r="F452" s="60"/>
      <c r="G452" s="60">
        <v>1</v>
      </c>
    </row>
    <row r="453" spans="1:7" x14ac:dyDescent="0.25">
      <c r="A453" s="60" t="s">
        <v>1360</v>
      </c>
      <c r="B453" s="60" t="s">
        <v>1361</v>
      </c>
      <c r="C453" s="60">
        <v>1211</v>
      </c>
      <c r="D453" s="60"/>
      <c r="E453" s="60"/>
      <c r="F453" s="60"/>
      <c r="G453" s="60">
        <v>1</v>
      </c>
    </row>
    <row r="454" spans="1:7" x14ac:dyDescent="0.25">
      <c r="A454" s="60" t="s">
        <v>1363</v>
      </c>
      <c r="B454" s="60" t="s">
        <v>1364</v>
      </c>
      <c r="C454" s="60">
        <v>1213</v>
      </c>
      <c r="D454" s="60"/>
      <c r="E454" s="60"/>
      <c r="F454" s="60"/>
      <c r="G454" s="60">
        <v>1</v>
      </c>
    </row>
    <row r="455" spans="1:7" x14ac:dyDescent="0.25">
      <c r="A455" s="60" t="s">
        <v>1366</v>
      </c>
      <c r="B455" s="60" t="s">
        <v>1367</v>
      </c>
      <c r="C455" s="60">
        <v>1214</v>
      </c>
      <c r="D455" s="60"/>
      <c r="E455" s="60"/>
      <c r="F455" s="60"/>
      <c r="G455" s="60">
        <v>1</v>
      </c>
    </row>
    <row r="456" spans="1:7" x14ac:dyDescent="0.25">
      <c r="A456" s="60" t="s">
        <v>1369</v>
      </c>
      <c r="B456" s="60" t="s">
        <v>1370</v>
      </c>
      <c r="C456" s="60">
        <v>1215</v>
      </c>
      <c r="D456" s="60"/>
      <c r="E456" s="60"/>
      <c r="F456" s="60"/>
      <c r="G456" s="60">
        <v>1</v>
      </c>
    </row>
    <row r="457" spans="1:7" x14ac:dyDescent="0.25">
      <c r="A457" s="60" t="s">
        <v>1372</v>
      </c>
      <c r="B457" s="60" t="s">
        <v>1373</v>
      </c>
      <c r="C457" s="60">
        <v>1216</v>
      </c>
      <c r="D457" s="60"/>
      <c r="E457" s="60"/>
      <c r="F457" s="60"/>
      <c r="G457" s="60">
        <v>1</v>
      </c>
    </row>
    <row r="458" spans="1:7" x14ac:dyDescent="0.25">
      <c r="A458" s="60" t="s">
        <v>1375</v>
      </c>
      <c r="B458" s="60" t="s">
        <v>1376</v>
      </c>
      <c r="C458" s="60">
        <v>1217</v>
      </c>
      <c r="D458" s="60"/>
      <c r="E458" s="60"/>
      <c r="F458" s="60"/>
      <c r="G458" s="60">
        <v>1</v>
      </c>
    </row>
    <row r="459" spans="1:7" x14ac:dyDescent="0.25">
      <c r="A459" s="60" t="s">
        <v>1378</v>
      </c>
      <c r="B459" s="60" t="s">
        <v>1379</v>
      </c>
      <c r="C459" s="60">
        <v>1218</v>
      </c>
      <c r="D459" s="60"/>
      <c r="E459" s="60"/>
      <c r="F459" s="60"/>
      <c r="G459" s="60">
        <v>1</v>
      </c>
    </row>
    <row r="460" spans="1:7" x14ac:dyDescent="0.25">
      <c r="A460" s="60" t="s">
        <v>1381</v>
      </c>
      <c r="B460" s="60" t="s">
        <v>1382</v>
      </c>
      <c r="C460" s="60">
        <v>1219</v>
      </c>
      <c r="D460" s="60"/>
      <c r="E460" s="60"/>
      <c r="F460" s="60"/>
      <c r="G460" s="60">
        <v>1</v>
      </c>
    </row>
    <row r="461" spans="1:7" x14ac:dyDescent="0.25">
      <c r="A461" s="60" t="s">
        <v>1384</v>
      </c>
      <c r="B461" s="60" t="s">
        <v>1385</v>
      </c>
      <c r="C461" s="60">
        <v>1220</v>
      </c>
      <c r="D461" s="60"/>
      <c r="E461" s="60"/>
      <c r="F461" s="60"/>
      <c r="G461" s="60">
        <v>1</v>
      </c>
    </row>
    <row r="462" spans="1:7" x14ac:dyDescent="0.25">
      <c r="A462" s="60" t="s">
        <v>1390</v>
      </c>
      <c r="B462" s="60" t="s">
        <v>1391</v>
      </c>
      <c r="C462" s="60">
        <v>1223</v>
      </c>
      <c r="D462" s="60"/>
      <c r="E462" s="60"/>
      <c r="F462" s="60"/>
      <c r="G462" s="60">
        <v>1</v>
      </c>
    </row>
    <row r="463" spans="1:7" x14ac:dyDescent="0.25">
      <c r="A463" s="60" t="s">
        <v>1393</v>
      </c>
      <c r="B463" s="60" t="s">
        <v>1394</v>
      </c>
      <c r="C463" s="60">
        <v>1224</v>
      </c>
      <c r="D463" s="60"/>
      <c r="E463" s="60"/>
      <c r="F463" s="60"/>
      <c r="G463" s="60">
        <v>1</v>
      </c>
    </row>
    <row r="464" spans="1:7" x14ac:dyDescent="0.25">
      <c r="A464" s="60" t="s">
        <v>1396</v>
      </c>
      <c r="B464" s="60" t="s">
        <v>1397</v>
      </c>
      <c r="C464" s="60">
        <v>1225</v>
      </c>
      <c r="D464" s="60"/>
      <c r="E464" s="60"/>
      <c r="F464" s="60"/>
      <c r="G464" s="60">
        <v>1</v>
      </c>
    </row>
    <row r="465" spans="1:7" x14ac:dyDescent="0.25">
      <c r="A465" s="60" t="s">
        <v>1399</v>
      </c>
      <c r="B465" s="60" t="s">
        <v>1400</v>
      </c>
      <c r="C465" s="60">
        <v>1226</v>
      </c>
      <c r="D465" s="60"/>
      <c r="E465" s="60"/>
      <c r="F465" s="60"/>
      <c r="G465" s="60">
        <v>1</v>
      </c>
    </row>
    <row r="466" spans="1:7" x14ac:dyDescent="0.25">
      <c r="A466" s="60" t="s">
        <v>1402</v>
      </c>
      <c r="B466" s="60" t="s">
        <v>1403</v>
      </c>
      <c r="C466" s="60">
        <v>1227</v>
      </c>
      <c r="D466" s="60"/>
      <c r="E466" s="60"/>
      <c r="F466" s="60"/>
      <c r="G466" s="60">
        <v>1</v>
      </c>
    </row>
    <row r="467" spans="1:7" x14ac:dyDescent="0.25">
      <c r="A467" s="60" t="s">
        <v>1405</v>
      </c>
      <c r="B467" s="60" t="s">
        <v>1406</v>
      </c>
      <c r="C467" s="60">
        <v>1228</v>
      </c>
      <c r="D467" s="60"/>
      <c r="E467" s="60"/>
      <c r="F467" s="60"/>
      <c r="G467" s="60">
        <v>1</v>
      </c>
    </row>
    <row r="468" spans="1:7" x14ac:dyDescent="0.25">
      <c r="A468" s="60" t="s">
        <v>1408</v>
      </c>
      <c r="B468" s="60" t="s">
        <v>1409</v>
      </c>
      <c r="C468" s="60">
        <v>1229</v>
      </c>
      <c r="D468" s="60"/>
      <c r="E468" s="60"/>
      <c r="F468" s="60"/>
      <c r="G468" s="60">
        <v>1</v>
      </c>
    </row>
    <row r="469" spans="1:7" x14ac:dyDescent="0.25">
      <c r="A469" s="60" t="s">
        <v>1411</v>
      </c>
      <c r="B469" s="60" t="s">
        <v>1412</v>
      </c>
      <c r="C469" s="60">
        <v>1230</v>
      </c>
      <c r="D469" s="60"/>
      <c r="E469" s="60"/>
      <c r="F469" s="60"/>
      <c r="G469" s="60">
        <v>1</v>
      </c>
    </row>
    <row r="470" spans="1:7" x14ac:dyDescent="0.25">
      <c r="A470" s="60" t="s">
        <v>1414</v>
      </c>
      <c r="B470" s="60" t="s">
        <v>1415</v>
      </c>
      <c r="C470" s="60">
        <v>1231</v>
      </c>
      <c r="D470" s="60"/>
      <c r="E470" s="60"/>
      <c r="F470" s="60"/>
      <c r="G470" s="60">
        <v>1</v>
      </c>
    </row>
    <row r="471" spans="1:7" x14ac:dyDescent="0.25">
      <c r="A471" s="60" t="s">
        <v>1417</v>
      </c>
      <c r="B471" s="60" t="s">
        <v>1418</v>
      </c>
      <c r="C471" s="60">
        <v>1232</v>
      </c>
      <c r="D471" s="60"/>
      <c r="E471" s="60"/>
      <c r="F471" s="60"/>
      <c r="G471" s="60">
        <v>1</v>
      </c>
    </row>
    <row r="472" spans="1:7" x14ac:dyDescent="0.25">
      <c r="A472" s="60" t="s">
        <v>1420</v>
      </c>
      <c r="B472" s="60" t="s">
        <v>1421</v>
      </c>
      <c r="C472" s="60">
        <v>1233</v>
      </c>
      <c r="D472" s="60"/>
      <c r="E472" s="60"/>
      <c r="F472" s="60"/>
      <c r="G472" s="60">
        <v>1</v>
      </c>
    </row>
    <row r="473" spans="1:7" x14ac:dyDescent="0.25">
      <c r="A473" s="60" t="s">
        <v>1423</v>
      </c>
      <c r="B473" s="60" t="s">
        <v>1424</v>
      </c>
      <c r="C473" s="60">
        <v>1234</v>
      </c>
      <c r="D473" s="60"/>
      <c r="E473" s="60"/>
      <c r="F473" s="60"/>
      <c r="G473" s="60">
        <v>1</v>
      </c>
    </row>
    <row r="474" spans="1:7" x14ac:dyDescent="0.25">
      <c r="A474" s="60" t="s">
        <v>1426</v>
      </c>
      <c r="B474" s="60" t="s">
        <v>1427</v>
      </c>
      <c r="C474" s="60">
        <v>1235</v>
      </c>
      <c r="D474" s="60"/>
      <c r="E474" s="60"/>
      <c r="F474" s="60"/>
      <c r="G474" s="60">
        <v>1</v>
      </c>
    </row>
    <row r="475" spans="1:7" x14ac:dyDescent="0.25">
      <c r="A475" s="60" t="s">
        <v>1429</v>
      </c>
      <c r="B475" s="60" t="s">
        <v>1430</v>
      </c>
      <c r="C475" s="60">
        <v>1236</v>
      </c>
      <c r="D475" s="60"/>
      <c r="E475" s="60"/>
      <c r="F475" s="60"/>
      <c r="G475" s="60">
        <v>1</v>
      </c>
    </row>
    <row r="476" spans="1:7" x14ac:dyDescent="0.25">
      <c r="A476" s="60" t="s">
        <v>1444</v>
      </c>
      <c r="B476" s="60" t="s">
        <v>1445</v>
      </c>
      <c r="C476" s="60">
        <v>1241</v>
      </c>
      <c r="D476" s="60"/>
      <c r="E476" s="60"/>
      <c r="F476" s="60"/>
      <c r="G476" s="60">
        <v>1</v>
      </c>
    </row>
    <row r="477" spans="1:7" x14ac:dyDescent="0.25">
      <c r="A477" s="60" t="s">
        <v>1447</v>
      </c>
      <c r="B477" s="60" t="s">
        <v>1448</v>
      </c>
      <c r="C477" s="60">
        <v>1242</v>
      </c>
      <c r="D477" s="60"/>
      <c r="E477" s="60"/>
      <c r="F477" s="60"/>
      <c r="G477" s="60">
        <v>1</v>
      </c>
    </row>
    <row r="478" spans="1:7" x14ac:dyDescent="0.25">
      <c r="A478" s="60" t="s">
        <v>1450</v>
      </c>
      <c r="B478" s="60" t="s">
        <v>1451</v>
      </c>
      <c r="C478" s="60">
        <v>1243</v>
      </c>
      <c r="D478" s="60"/>
      <c r="E478" s="60"/>
      <c r="F478" s="60"/>
      <c r="G478" s="60">
        <v>1</v>
      </c>
    </row>
    <row r="479" spans="1:7" x14ac:dyDescent="0.25">
      <c r="A479" s="60" t="s">
        <v>1453</v>
      </c>
      <c r="B479" s="60" t="s">
        <v>1454</v>
      </c>
      <c r="C479" s="60">
        <v>1244</v>
      </c>
      <c r="D479" s="60"/>
      <c r="E479" s="60"/>
      <c r="F479" s="60"/>
      <c r="G479" s="60">
        <v>1</v>
      </c>
    </row>
    <row r="480" spans="1:7" x14ac:dyDescent="0.25">
      <c r="A480" s="60" t="s">
        <v>1456</v>
      </c>
      <c r="B480" s="60" t="s">
        <v>1457</v>
      </c>
      <c r="C480" s="60">
        <v>1430</v>
      </c>
      <c r="D480" s="60"/>
      <c r="E480" s="60"/>
      <c r="F480" s="60"/>
      <c r="G480" s="60">
        <v>1</v>
      </c>
    </row>
    <row r="481" spans="1:7" x14ac:dyDescent="0.25">
      <c r="A481" s="60" t="s">
        <v>1459</v>
      </c>
      <c r="B481" s="60" t="s">
        <v>1460</v>
      </c>
      <c r="C481" s="60">
        <v>1431</v>
      </c>
      <c r="D481" s="60"/>
      <c r="E481" s="60"/>
      <c r="F481" s="60"/>
      <c r="G481" s="60">
        <v>1</v>
      </c>
    </row>
    <row r="482" spans="1:7" x14ac:dyDescent="0.25">
      <c r="A482" s="60" t="s">
        <v>1462</v>
      </c>
      <c r="B482" s="60" t="s">
        <v>1463</v>
      </c>
      <c r="C482" s="60">
        <v>1432</v>
      </c>
      <c r="D482" s="60"/>
      <c r="E482" s="60"/>
      <c r="F482" s="60"/>
      <c r="G482" s="60">
        <v>1</v>
      </c>
    </row>
    <row r="483" spans="1:7" x14ac:dyDescent="0.25">
      <c r="A483" s="60" t="s">
        <v>1465</v>
      </c>
      <c r="B483" s="60" t="s">
        <v>1466</v>
      </c>
      <c r="C483" s="60">
        <v>1433</v>
      </c>
      <c r="D483" s="60"/>
      <c r="E483" s="60"/>
      <c r="F483" s="60"/>
      <c r="G483" s="60">
        <v>1</v>
      </c>
    </row>
    <row r="484" spans="1:7" x14ac:dyDescent="0.25">
      <c r="A484" s="60" t="s">
        <v>1468</v>
      </c>
      <c r="B484" s="60" t="s">
        <v>1469</v>
      </c>
      <c r="C484" s="60">
        <v>1434</v>
      </c>
      <c r="D484" s="60"/>
      <c r="E484" s="60"/>
      <c r="F484" s="60"/>
      <c r="G484" s="60">
        <v>1</v>
      </c>
    </row>
    <row r="485" spans="1:7" x14ac:dyDescent="0.25">
      <c r="A485" s="60" t="s">
        <v>1471</v>
      </c>
      <c r="B485" s="60" t="s">
        <v>1472</v>
      </c>
      <c r="C485" s="60">
        <v>1435</v>
      </c>
      <c r="D485" s="60">
        <v>1529</v>
      </c>
      <c r="E485" s="60"/>
      <c r="F485" s="60"/>
      <c r="G485" s="60">
        <v>2</v>
      </c>
    </row>
    <row r="486" spans="1:7" x14ac:dyDescent="0.25">
      <c r="A486" s="60" t="s">
        <v>1474</v>
      </c>
      <c r="B486" s="60" t="s">
        <v>1475</v>
      </c>
      <c r="C486" s="60">
        <v>1436</v>
      </c>
      <c r="D486" s="60">
        <v>1530</v>
      </c>
      <c r="E486" s="60"/>
      <c r="F486" s="60"/>
      <c r="G486" s="60">
        <v>2</v>
      </c>
    </row>
    <row r="487" spans="1:7" x14ac:dyDescent="0.25">
      <c r="A487" s="60" t="s">
        <v>1477</v>
      </c>
      <c r="B487" s="60" t="s">
        <v>1478</v>
      </c>
      <c r="C487" s="60">
        <v>1437</v>
      </c>
      <c r="D487" s="60">
        <v>1531</v>
      </c>
      <c r="E487" s="60"/>
      <c r="F487" s="60"/>
      <c r="G487" s="60">
        <v>2</v>
      </c>
    </row>
    <row r="488" spans="1:7" x14ac:dyDescent="0.25">
      <c r="A488" s="60" t="s">
        <v>1480</v>
      </c>
      <c r="B488" s="60" t="s">
        <v>1481</v>
      </c>
      <c r="C488" s="60">
        <v>1438</v>
      </c>
      <c r="D488" s="60"/>
      <c r="E488" s="60"/>
      <c r="F488" s="60"/>
      <c r="G488" s="60">
        <v>1</v>
      </c>
    </row>
    <row r="489" spans="1:7" x14ac:dyDescent="0.25">
      <c r="A489" s="60" t="s">
        <v>1483</v>
      </c>
      <c r="B489" s="60" t="s">
        <v>1484</v>
      </c>
      <c r="C489" s="60">
        <v>1439</v>
      </c>
      <c r="D489" s="60"/>
      <c r="E489" s="60"/>
      <c r="F489" s="60"/>
      <c r="G489" s="60">
        <v>1</v>
      </c>
    </row>
    <row r="490" spans="1:7" x14ac:dyDescent="0.25">
      <c r="A490" s="60" t="s">
        <v>1486</v>
      </c>
      <c r="B490" s="60" t="s">
        <v>1487</v>
      </c>
      <c r="C490" s="60">
        <v>1440</v>
      </c>
      <c r="D490" s="60"/>
      <c r="E490" s="60"/>
      <c r="F490" s="60"/>
      <c r="G490" s="60">
        <v>1</v>
      </c>
    </row>
    <row r="491" spans="1:7" x14ac:dyDescent="0.25">
      <c r="A491" s="60" t="s">
        <v>1489</v>
      </c>
      <c r="B491" s="60" t="s">
        <v>1490</v>
      </c>
      <c r="C491" s="60">
        <v>1441</v>
      </c>
      <c r="D491" s="60"/>
      <c r="E491" s="60"/>
      <c r="F491" s="60"/>
      <c r="G491" s="60">
        <v>1</v>
      </c>
    </row>
    <row r="492" spans="1:7" x14ac:dyDescent="0.25">
      <c r="A492" s="60" t="s">
        <v>1492</v>
      </c>
      <c r="B492" s="60" t="s">
        <v>1493</v>
      </c>
      <c r="C492" s="60">
        <v>1442</v>
      </c>
      <c r="D492" s="60"/>
      <c r="E492" s="60"/>
      <c r="F492" s="60"/>
      <c r="G492" s="60">
        <v>1</v>
      </c>
    </row>
    <row r="493" spans="1:7" x14ac:dyDescent="0.25">
      <c r="A493" s="60" t="s">
        <v>1495</v>
      </c>
      <c r="B493" s="60" t="s">
        <v>1496</v>
      </c>
      <c r="C493" s="60">
        <v>1443</v>
      </c>
      <c r="D493" s="60"/>
      <c r="E493" s="60"/>
      <c r="F493" s="60"/>
      <c r="G493" s="60">
        <v>1</v>
      </c>
    </row>
    <row r="494" spans="1:7" x14ac:dyDescent="0.25">
      <c r="A494" s="60" t="s">
        <v>1498</v>
      </c>
      <c r="B494" s="60" t="s">
        <v>1499</v>
      </c>
      <c r="C494" s="60">
        <v>1444</v>
      </c>
      <c r="D494" s="60"/>
      <c r="E494" s="60"/>
      <c r="F494" s="60"/>
      <c r="G494" s="60">
        <v>1</v>
      </c>
    </row>
    <row r="495" spans="1:7" x14ac:dyDescent="0.25">
      <c r="A495" s="60" t="s">
        <v>1501</v>
      </c>
      <c r="B495" s="60" t="s">
        <v>1502</v>
      </c>
      <c r="C495" s="60">
        <v>1445</v>
      </c>
      <c r="D495" s="60"/>
      <c r="E495" s="60"/>
      <c r="F495" s="60"/>
      <c r="G495" s="60">
        <v>1</v>
      </c>
    </row>
    <row r="496" spans="1:7" x14ac:dyDescent="0.25">
      <c r="A496" s="60" t="s">
        <v>1504</v>
      </c>
      <c r="B496" s="60" t="s">
        <v>1505</v>
      </c>
      <c r="C496" s="60">
        <v>1446</v>
      </c>
      <c r="D496" s="60"/>
      <c r="E496" s="60"/>
      <c r="F496" s="60"/>
      <c r="G496" s="60">
        <v>1</v>
      </c>
    </row>
    <row r="497" spans="1:7" x14ac:dyDescent="0.25">
      <c r="A497" s="60" t="s">
        <v>1507</v>
      </c>
      <c r="B497" s="60" t="s">
        <v>1508</v>
      </c>
      <c r="C497" s="60">
        <v>1447</v>
      </c>
      <c r="D497" s="60"/>
      <c r="E497" s="60"/>
      <c r="F497" s="60"/>
      <c r="G497" s="60">
        <v>1</v>
      </c>
    </row>
    <row r="498" spans="1:7" x14ac:dyDescent="0.25">
      <c r="A498" s="60" t="s">
        <v>1510</v>
      </c>
      <c r="B498" s="60" t="s">
        <v>1511</v>
      </c>
      <c r="C498" s="60">
        <v>1448</v>
      </c>
      <c r="D498" s="60">
        <v>1520</v>
      </c>
      <c r="E498" s="60"/>
      <c r="F498" s="60"/>
      <c r="G498" s="60">
        <v>2</v>
      </c>
    </row>
    <row r="499" spans="1:7" x14ac:dyDescent="0.25">
      <c r="A499" s="60" t="s">
        <v>1513</v>
      </c>
      <c r="B499" s="60" t="s">
        <v>1514</v>
      </c>
      <c r="C499" s="60">
        <v>1449</v>
      </c>
      <c r="D499" s="60">
        <v>1521</v>
      </c>
      <c r="E499" s="60"/>
      <c r="F499" s="60"/>
      <c r="G499" s="60">
        <v>2</v>
      </c>
    </row>
    <row r="500" spans="1:7" x14ac:dyDescent="0.25">
      <c r="A500" s="60" t="s">
        <v>1516</v>
      </c>
      <c r="B500" s="60" t="s">
        <v>1517</v>
      </c>
      <c r="C500" s="60">
        <v>1450</v>
      </c>
      <c r="D500" s="60"/>
      <c r="E500" s="60"/>
      <c r="F500" s="60"/>
      <c r="G500" s="60">
        <v>1</v>
      </c>
    </row>
    <row r="501" spans="1:7" x14ac:dyDescent="0.25">
      <c r="A501" s="60" t="s">
        <v>1519</v>
      </c>
      <c r="B501" s="60" t="s">
        <v>1520</v>
      </c>
      <c r="C501" s="60">
        <v>1451</v>
      </c>
      <c r="D501" s="60"/>
      <c r="E501" s="60"/>
      <c r="F501" s="60"/>
      <c r="G501" s="60">
        <v>1</v>
      </c>
    </row>
    <row r="502" spans="1:7" x14ac:dyDescent="0.25">
      <c r="A502" s="60" t="s">
        <v>1522</v>
      </c>
      <c r="B502" s="60" t="s">
        <v>1523</v>
      </c>
      <c r="C502" s="60">
        <v>1452</v>
      </c>
      <c r="D502" s="60"/>
      <c r="E502" s="60"/>
      <c r="F502" s="60"/>
      <c r="G502" s="60">
        <v>1</v>
      </c>
    </row>
    <row r="503" spans="1:7" x14ac:dyDescent="0.25">
      <c r="A503" s="60" t="s">
        <v>1525</v>
      </c>
      <c r="B503" s="60" t="s">
        <v>1526</v>
      </c>
      <c r="C503" s="60">
        <v>1453</v>
      </c>
      <c r="D503" s="60"/>
      <c r="E503" s="60"/>
      <c r="F503" s="60"/>
      <c r="G503" s="60">
        <v>1</v>
      </c>
    </row>
    <row r="504" spans="1:7" x14ac:dyDescent="0.25">
      <c r="A504" s="60" t="s">
        <v>1528</v>
      </c>
      <c r="B504" s="60" t="s">
        <v>1529</v>
      </c>
      <c r="C504" s="60">
        <v>1454</v>
      </c>
      <c r="D504" s="60">
        <v>1826</v>
      </c>
      <c r="E504" s="60"/>
      <c r="F504" s="60"/>
      <c r="G504" s="60">
        <v>2</v>
      </c>
    </row>
    <row r="505" spans="1:7" x14ac:dyDescent="0.25">
      <c r="A505" s="60" t="s">
        <v>1531</v>
      </c>
      <c r="B505" s="60" t="s">
        <v>1532</v>
      </c>
      <c r="C505" s="60">
        <v>1455</v>
      </c>
      <c r="D505" s="60">
        <v>1827</v>
      </c>
      <c r="E505" s="60"/>
      <c r="F505" s="60"/>
      <c r="G505" s="60">
        <v>2</v>
      </c>
    </row>
    <row r="506" spans="1:7" x14ac:dyDescent="0.25">
      <c r="A506" s="60" t="s">
        <v>1534</v>
      </c>
      <c r="B506" s="60" t="s">
        <v>1535</v>
      </c>
      <c r="C506" s="60">
        <v>1456</v>
      </c>
      <c r="D506" s="60">
        <v>1828</v>
      </c>
      <c r="E506" s="60"/>
      <c r="F506" s="60"/>
      <c r="G506" s="60">
        <v>2</v>
      </c>
    </row>
    <row r="507" spans="1:7" x14ac:dyDescent="0.25">
      <c r="A507" s="60" t="s">
        <v>1537</v>
      </c>
      <c r="B507" s="60" t="s">
        <v>1538</v>
      </c>
      <c r="C507" s="60">
        <v>1457</v>
      </c>
      <c r="D507" s="60">
        <v>1829</v>
      </c>
      <c r="E507" s="60"/>
      <c r="F507" s="60"/>
      <c r="G507" s="60">
        <v>2</v>
      </c>
    </row>
    <row r="508" spans="1:7" x14ac:dyDescent="0.25">
      <c r="A508" s="60" t="s">
        <v>1698</v>
      </c>
      <c r="B508" s="60" t="s">
        <v>1699</v>
      </c>
      <c r="C508" s="60">
        <v>1523</v>
      </c>
      <c r="D508" s="60"/>
      <c r="E508" s="60"/>
      <c r="F508" s="60"/>
      <c r="G508" s="60">
        <v>1</v>
      </c>
    </row>
    <row r="509" spans="1:7" x14ac:dyDescent="0.25">
      <c r="A509" s="60" t="s">
        <v>1540</v>
      </c>
      <c r="B509" s="60" t="s">
        <v>1541</v>
      </c>
      <c r="C509" s="60">
        <v>1458</v>
      </c>
      <c r="D509" s="60"/>
      <c r="E509" s="60"/>
      <c r="F509" s="60"/>
      <c r="G509" s="60">
        <v>1</v>
      </c>
    </row>
    <row r="510" spans="1:7" x14ac:dyDescent="0.25">
      <c r="A510" s="60" t="s">
        <v>1543</v>
      </c>
      <c r="B510" s="60" t="s">
        <v>1544</v>
      </c>
      <c r="C510" s="60">
        <v>1459</v>
      </c>
      <c r="D510" s="60"/>
      <c r="E510" s="60"/>
      <c r="F510" s="60"/>
      <c r="G510" s="60">
        <v>1</v>
      </c>
    </row>
    <row r="511" spans="1:7" x14ac:dyDescent="0.25">
      <c r="A511" s="60" t="s">
        <v>1546</v>
      </c>
      <c r="B511" s="60" t="s">
        <v>1547</v>
      </c>
      <c r="C511" s="60">
        <v>1460</v>
      </c>
      <c r="D511" s="60"/>
      <c r="E511" s="60"/>
      <c r="F511" s="60"/>
      <c r="G511" s="60">
        <v>1</v>
      </c>
    </row>
    <row r="512" spans="1:7" x14ac:dyDescent="0.25">
      <c r="A512" s="60" t="s">
        <v>1549</v>
      </c>
      <c r="B512" s="60" t="s">
        <v>1550</v>
      </c>
      <c r="C512" s="60">
        <v>1461</v>
      </c>
      <c r="D512" s="60"/>
      <c r="E512" s="60"/>
      <c r="F512" s="60"/>
      <c r="G512" s="60">
        <v>1</v>
      </c>
    </row>
    <row r="513" spans="1:7" x14ac:dyDescent="0.25">
      <c r="A513" s="60" t="s">
        <v>1552</v>
      </c>
      <c r="B513" s="60" t="s">
        <v>1553</v>
      </c>
      <c r="C513" s="60">
        <v>1462</v>
      </c>
      <c r="D513" s="60"/>
      <c r="E513" s="60"/>
      <c r="F513" s="60"/>
      <c r="G513" s="60">
        <v>1</v>
      </c>
    </row>
    <row r="514" spans="1:7" x14ac:dyDescent="0.25">
      <c r="A514" s="60" t="s">
        <v>1555</v>
      </c>
      <c r="B514" s="60" t="s">
        <v>1556</v>
      </c>
      <c r="C514" s="60">
        <v>1463</v>
      </c>
      <c r="D514" s="60"/>
      <c r="E514" s="60"/>
      <c r="F514" s="60"/>
      <c r="G514" s="60">
        <v>1</v>
      </c>
    </row>
    <row r="515" spans="1:7" x14ac:dyDescent="0.25">
      <c r="A515" s="60" t="s">
        <v>1558</v>
      </c>
      <c r="B515" s="60" t="s">
        <v>1559</v>
      </c>
      <c r="C515" s="60">
        <v>1464</v>
      </c>
      <c r="D515" s="60"/>
      <c r="E515" s="60"/>
      <c r="F515" s="60"/>
      <c r="G515" s="60">
        <v>1</v>
      </c>
    </row>
    <row r="516" spans="1:7" x14ac:dyDescent="0.25">
      <c r="A516" s="60" t="s">
        <v>1561</v>
      </c>
      <c r="B516" s="60" t="s">
        <v>1562</v>
      </c>
      <c r="C516" s="60">
        <v>1465</v>
      </c>
      <c r="D516" s="60"/>
      <c r="E516" s="60"/>
      <c r="F516" s="60"/>
      <c r="G516" s="60">
        <v>1</v>
      </c>
    </row>
    <row r="517" spans="1:7" x14ac:dyDescent="0.25">
      <c r="A517" s="60" t="s">
        <v>1564</v>
      </c>
      <c r="B517" s="60" t="s">
        <v>1565</v>
      </c>
      <c r="C517" s="60">
        <v>1466</v>
      </c>
      <c r="D517" s="60"/>
      <c r="E517" s="60"/>
      <c r="F517" s="60"/>
      <c r="G517" s="60">
        <v>1</v>
      </c>
    </row>
    <row r="518" spans="1:7" x14ac:dyDescent="0.25">
      <c r="A518" s="60" t="s">
        <v>1567</v>
      </c>
      <c r="B518" s="60" t="s">
        <v>1568</v>
      </c>
      <c r="C518" s="60">
        <v>1467</v>
      </c>
      <c r="D518" s="60"/>
      <c r="E518" s="60"/>
      <c r="F518" s="60"/>
      <c r="G518" s="60">
        <v>1</v>
      </c>
    </row>
    <row r="519" spans="1:7" x14ac:dyDescent="0.25">
      <c r="A519" s="60" t="s">
        <v>1570</v>
      </c>
      <c r="B519" s="60" t="s">
        <v>1571</v>
      </c>
      <c r="C519" s="60">
        <v>1468</v>
      </c>
      <c r="D519" s="60"/>
      <c r="E519" s="60"/>
      <c r="F519" s="60"/>
      <c r="G519" s="60">
        <v>1</v>
      </c>
    </row>
    <row r="520" spans="1:7" x14ac:dyDescent="0.25">
      <c r="A520" s="60" t="s">
        <v>1573</v>
      </c>
      <c r="B520" s="60" t="s">
        <v>1574</v>
      </c>
      <c r="C520" s="60">
        <v>1469</v>
      </c>
      <c r="D520" s="60"/>
      <c r="E520" s="60"/>
      <c r="F520" s="60"/>
      <c r="G520" s="60">
        <v>1</v>
      </c>
    </row>
    <row r="521" spans="1:7" x14ac:dyDescent="0.25">
      <c r="A521" s="60" t="s">
        <v>1576</v>
      </c>
      <c r="B521" s="60" t="s">
        <v>1577</v>
      </c>
      <c r="C521" s="60">
        <v>1471</v>
      </c>
      <c r="D521" s="60"/>
      <c r="E521" s="60"/>
      <c r="F521" s="60"/>
      <c r="G521" s="60">
        <v>1</v>
      </c>
    </row>
    <row r="522" spans="1:7" x14ac:dyDescent="0.25">
      <c r="A522" s="60" t="s">
        <v>1579</v>
      </c>
      <c r="B522" s="60" t="s">
        <v>1580</v>
      </c>
      <c r="C522" s="60">
        <v>1472</v>
      </c>
      <c r="D522" s="60"/>
      <c r="E522" s="60"/>
      <c r="F522" s="60"/>
      <c r="G522" s="60">
        <v>1</v>
      </c>
    </row>
    <row r="523" spans="1:7" x14ac:dyDescent="0.25">
      <c r="A523" s="60" t="s">
        <v>1582</v>
      </c>
      <c r="B523" s="60" t="s">
        <v>1583</v>
      </c>
      <c r="C523" s="60">
        <v>1473</v>
      </c>
      <c r="D523" s="60"/>
      <c r="E523" s="60"/>
      <c r="F523" s="60"/>
      <c r="G523" s="60">
        <v>1</v>
      </c>
    </row>
    <row r="524" spans="1:7" x14ac:dyDescent="0.25">
      <c r="A524" s="60" t="s">
        <v>1585</v>
      </c>
      <c r="B524" s="60" t="s">
        <v>1586</v>
      </c>
      <c r="C524" s="60">
        <v>1474</v>
      </c>
      <c r="D524" s="60"/>
      <c r="E524" s="60"/>
      <c r="F524" s="60"/>
      <c r="G524" s="60">
        <v>1</v>
      </c>
    </row>
    <row r="525" spans="1:7" x14ac:dyDescent="0.25">
      <c r="A525" s="60" t="s">
        <v>1588</v>
      </c>
      <c r="B525" s="60" t="s">
        <v>1589</v>
      </c>
      <c r="C525" s="60">
        <v>1475</v>
      </c>
      <c r="D525" s="60"/>
      <c r="E525" s="60"/>
      <c r="F525" s="60"/>
      <c r="G525" s="60">
        <v>1</v>
      </c>
    </row>
    <row r="526" spans="1:7" x14ac:dyDescent="0.25">
      <c r="A526" s="60" t="s">
        <v>1591</v>
      </c>
      <c r="B526" s="60" t="s">
        <v>1592</v>
      </c>
      <c r="C526" s="60">
        <v>1476</v>
      </c>
      <c r="D526" s="60"/>
      <c r="E526" s="60"/>
      <c r="F526" s="60"/>
      <c r="G526" s="60">
        <v>1</v>
      </c>
    </row>
    <row r="527" spans="1:7" x14ac:dyDescent="0.25">
      <c r="A527" s="60" t="s">
        <v>1594</v>
      </c>
      <c r="B527" s="60" t="s">
        <v>1595</v>
      </c>
      <c r="C527" s="60">
        <v>1477</v>
      </c>
      <c r="D527" s="60"/>
      <c r="E527" s="60"/>
      <c r="F527" s="60"/>
      <c r="G527" s="60">
        <v>1</v>
      </c>
    </row>
    <row r="528" spans="1:7" x14ac:dyDescent="0.25">
      <c r="A528" s="60" t="s">
        <v>1597</v>
      </c>
      <c r="B528" s="60" t="s">
        <v>1598</v>
      </c>
      <c r="C528" s="60">
        <v>1478</v>
      </c>
      <c r="D528" s="60"/>
      <c r="E528" s="60"/>
      <c r="F528" s="60"/>
      <c r="G528" s="60">
        <v>1</v>
      </c>
    </row>
    <row r="529" spans="1:7" x14ac:dyDescent="0.25">
      <c r="A529" s="60" t="s">
        <v>1600</v>
      </c>
      <c r="B529" s="60" t="s">
        <v>1601</v>
      </c>
      <c r="C529" s="60">
        <v>1479</v>
      </c>
      <c r="D529" s="60"/>
      <c r="E529" s="60"/>
      <c r="F529" s="60"/>
      <c r="G529" s="60">
        <v>1</v>
      </c>
    </row>
    <row r="530" spans="1:7" x14ac:dyDescent="0.25">
      <c r="A530" s="60" t="s">
        <v>1603</v>
      </c>
      <c r="B530" s="60" t="s">
        <v>1604</v>
      </c>
      <c r="C530" s="60">
        <v>1480</v>
      </c>
      <c r="D530" s="60"/>
      <c r="E530" s="60"/>
      <c r="F530" s="60"/>
      <c r="G530" s="60">
        <v>1</v>
      </c>
    </row>
    <row r="531" spans="1:7" x14ac:dyDescent="0.25">
      <c r="A531" s="60" t="s">
        <v>1606</v>
      </c>
      <c r="B531" s="60" t="s">
        <v>1607</v>
      </c>
      <c r="C531" s="60">
        <v>1481</v>
      </c>
      <c r="D531" s="60"/>
      <c r="E531" s="60"/>
      <c r="F531" s="60"/>
      <c r="G531" s="60">
        <v>1</v>
      </c>
    </row>
    <row r="532" spans="1:7" x14ac:dyDescent="0.25">
      <c r="A532" s="60" t="s">
        <v>1609</v>
      </c>
      <c r="B532" s="60" t="s">
        <v>1610</v>
      </c>
      <c r="C532" s="60">
        <v>1482</v>
      </c>
      <c r="D532" s="60"/>
      <c r="E532" s="60"/>
      <c r="F532" s="60"/>
      <c r="G532" s="60">
        <v>1</v>
      </c>
    </row>
    <row r="533" spans="1:7" x14ac:dyDescent="0.25">
      <c r="A533" s="60" t="s">
        <v>1612</v>
      </c>
      <c r="B533" s="60" t="s">
        <v>1613</v>
      </c>
      <c r="C533" s="60">
        <v>1484</v>
      </c>
      <c r="D533" s="60"/>
      <c r="E533" s="60"/>
      <c r="F533" s="60"/>
      <c r="G533" s="60">
        <v>1</v>
      </c>
    </row>
    <row r="534" spans="1:7" x14ac:dyDescent="0.25">
      <c r="A534" s="60" t="s">
        <v>1615</v>
      </c>
      <c r="B534" s="60" t="s">
        <v>1616</v>
      </c>
      <c r="C534" s="60">
        <v>1485</v>
      </c>
      <c r="D534" s="60"/>
      <c r="E534" s="60"/>
      <c r="F534" s="60"/>
      <c r="G534" s="60">
        <v>1</v>
      </c>
    </row>
    <row r="535" spans="1:7" x14ac:dyDescent="0.25">
      <c r="A535" s="60" t="s">
        <v>1618</v>
      </c>
      <c r="B535" s="60" t="s">
        <v>1619</v>
      </c>
      <c r="C535" s="60">
        <v>1486</v>
      </c>
      <c r="D535" s="60"/>
      <c r="E535" s="60"/>
      <c r="F535" s="60"/>
      <c r="G535" s="60">
        <v>1</v>
      </c>
    </row>
    <row r="536" spans="1:7" x14ac:dyDescent="0.25">
      <c r="A536" s="60" t="s">
        <v>1621</v>
      </c>
      <c r="B536" s="60" t="s">
        <v>1622</v>
      </c>
      <c r="C536" s="60">
        <v>1487</v>
      </c>
      <c r="D536" s="60"/>
      <c r="E536" s="60"/>
      <c r="F536" s="60"/>
      <c r="G536" s="60">
        <v>1</v>
      </c>
    </row>
    <row r="537" spans="1:7" x14ac:dyDescent="0.25">
      <c r="A537" s="60" t="s">
        <v>1624</v>
      </c>
      <c r="B537" s="60" t="s">
        <v>1625</v>
      </c>
      <c r="C537" s="60">
        <v>1488</v>
      </c>
      <c r="D537" s="60"/>
      <c r="E537" s="60"/>
      <c r="F537" s="60"/>
      <c r="G537" s="60">
        <v>1</v>
      </c>
    </row>
    <row r="538" spans="1:7" x14ac:dyDescent="0.25">
      <c r="A538" s="60" t="s">
        <v>1627</v>
      </c>
      <c r="B538" s="60" t="s">
        <v>1628</v>
      </c>
      <c r="C538" s="60">
        <v>1489</v>
      </c>
      <c r="D538" s="60"/>
      <c r="E538" s="60"/>
      <c r="F538" s="60"/>
      <c r="G538" s="60">
        <v>1</v>
      </c>
    </row>
    <row r="539" spans="1:7" x14ac:dyDescent="0.25">
      <c r="A539" s="60" t="s">
        <v>1630</v>
      </c>
      <c r="B539" s="60" t="s">
        <v>1631</v>
      </c>
      <c r="C539" s="60">
        <v>1490</v>
      </c>
      <c r="D539" s="60"/>
      <c r="E539" s="60"/>
      <c r="F539" s="60"/>
      <c r="G539" s="60">
        <v>1</v>
      </c>
    </row>
    <row r="540" spans="1:7" x14ac:dyDescent="0.25">
      <c r="A540" s="60" t="s">
        <v>1633</v>
      </c>
      <c r="B540" s="60" t="s">
        <v>1634</v>
      </c>
      <c r="C540" s="60">
        <v>1493</v>
      </c>
      <c r="D540" s="60"/>
      <c r="E540" s="60"/>
      <c r="F540" s="60"/>
      <c r="G540" s="60">
        <v>1</v>
      </c>
    </row>
    <row r="541" spans="1:7" x14ac:dyDescent="0.25">
      <c r="A541" s="60" t="s">
        <v>1636</v>
      </c>
      <c r="B541" s="60" t="s">
        <v>1637</v>
      </c>
      <c r="C541" s="60">
        <v>1494</v>
      </c>
      <c r="D541" s="60"/>
      <c r="E541" s="60"/>
      <c r="F541" s="60"/>
      <c r="G541" s="60">
        <v>1</v>
      </c>
    </row>
    <row r="542" spans="1:7" x14ac:dyDescent="0.25">
      <c r="A542" s="60" t="s">
        <v>1639</v>
      </c>
      <c r="B542" s="60" t="s">
        <v>1640</v>
      </c>
      <c r="C542" s="60">
        <v>1495</v>
      </c>
      <c r="D542" s="60"/>
      <c r="E542" s="60"/>
      <c r="F542" s="60"/>
      <c r="G542" s="60">
        <v>1</v>
      </c>
    </row>
    <row r="543" spans="1:7" x14ac:dyDescent="0.25">
      <c r="A543" s="60" t="s">
        <v>1642</v>
      </c>
      <c r="B543" s="60" t="s">
        <v>1643</v>
      </c>
      <c r="C543" s="60">
        <v>1496</v>
      </c>
      <c r="D543" s="60"/>
      <c r="E543" s="60"/>
      <c r="F543" s="60"/>
      <c r="G543" s="60">
        <v>1</v>
      </c>
    </row>
    <row r="544" spans="1:7" x14ac:dyDescent="0.25">
      <c r="A544" s="60" t="s">
        <v>1645</v>
      </c>
      <c r="B544" s="60" t="s">
        <v>1646</v>
      </c>
      <c r="C544" s="60">
        <v>1497</v>
      </c>
      <c r="D544" s="60"/>
      <c r="E544" s="60"/>
      <c r="F544" s="60"/>
      <c r="G544" s="60">
        <v>1</v>
      </c>
    </row>
    <row r="545" spans="1:7" x14ac:dyDescent="0.25">
      <c r="A545" s="60" t="s">
        <v>1648</v>
      </c>
      <c r="B545" s="60" t="s">
        <v>1649</v>
      </c>
      <c r="C545" s="60">
        <v>1498</v>
      </c>
      <c r="D545" s="60"/>
      <c r="E545" s="60"/>
      <c r="F545" s="60"/>
      <c r="G545" s="60">
        <v>1</v>
      </c>
    </row>
    <row r="546" spans="1:7" x14ac:dyDescent="0.25">
      <c r="A546" s="60" t="s">
        <v>1651</v>
      </c>
      <c r="B546" s="60" t="s">
        <v>1652</v>
      </c>
      <c r="C546" s="60">
        <v>1499</v>
      </c>
      <c r="D546" s="60"/>
      <c r="E546" s="60"/>
      <c r="F546" s="60"/>
      <c r="G546" s="60">
        <v>1</v>
      </c>
    </row>
    <row r="547" spans="1:7" x14ac:dyDescent="0.25">
      <c r="A547" s="60" t="s">
        <v>1654</v>
      </c>
      <c r="B547" s="60" t="s">
        <v>1655</v>
      </c>
      <c r="C547" s="60">
        <v>1500</v>
      </c>
      <c r="D547" s="60"/>
      <c r="E547" s="60"/>
      <c r="F547" s="60"/>
      <c r="G547" s="60">
        <v>1</v>
      </c>
    </row>
    <row r="548" spans="1:7" x14ac:dyDescent="0.25">
      <c r="A548" s="60" t="s">
        <v>1657</v>
      </c>
      <c r="B548" s="60" t="s">
        <v>1658</v>
      </c>
      <c r="C548" s="60">
        <v>1501</v>
      </c>
      <c r="D548" s="60"/>
      <c r="E548" s="60"/>
      <c r="F548" s="60"/>
      <c r="G548" s="60">
        <v>1</v>
      </c>
    </row>
    <row r="549" spans="1:7" x14ac:dyDescent="0.25">
      <c r="A549" s="60" t="s">
        <v>1660</v>
      </c>
      <c r="B549" s="60" t="s">
        <v>1661</v>
      </c>
      <c r="C549" s="60">
        <v>1502</v>
      </c>
      <c r="D549" s="60"/>
      <c r="E549" s="60"/>
      <c r="F549" s="60"/>
      <c r="G549" s="60">
        <v>1</v>
      </c>
    </row>
    <row r="550" spans="1:7" x14ac:dyDescent="0.25">
      <c r="A550" s="60" t="s">
        <v>1663</v>
      </c>
      <c r="B550" s="60" t="s">
        <v>1664</v>
      </c>
      <c r="C550" s="60">
        <v>1503</v>
      </c>
      <c r="D550" s="60"/>
      <c r="E550" s="60"/>
      <c r="F550" s="60"/>
      <c r="G550" s="60">
        <v>1</v>
      </c>
    </row>
    <row r="551" spans="1:7" x14ac:dyDescent="0.25">
      <c r="A551" s="60" t="s">
        <v>1666</v>
      </c>
      <c r="B551" s="60" t="s">
        <v>1667</v>
      </c>
      <c r="C551" s="60">
        <v>1504</v>
      </c>
      <c r="D551" s="60"/>
      <c r="E551" s="60"/>
      <c r="F551" s="60"/>
      <c r="G551" s="60">
        <v>1</v>
      </c>
    </row>
    <row r="552" spans="1:7" x14ac:dyDescent="0.25">
      <c r="A552" s="60" t="s">
        <v>1669</v>
      </c>
      <c r="B552" s="60" t="s">
        <v>1670</v>
      </c>
      <c r="C552" s="60">
        <v>1505</v>
      </c>
      <c r="D552" s="60"/>
      <c r="E552" s="60"/>
      <c r="F552" s="60"/>
      <c r="G552" s="60">
        <v>1</v>
      </c>
    </row>
    <row r="553" spans="1:7" x14ac:dyDescent="0.25">
      <c r="A553" s="60" t="s">
        <v>1672</v>
      </c>
      <c r="B553" s="60" t="s">
        <v>1673</v>
      </c>
      <c r="C553" s="60">
        <v>1508</v>
      </c>
      <c r="D553" s="60"/>
      <c r="E553" s="60"/>
      <c r="F553" s="60"/>
      <c r="G553" s="60">
        <v>1</v>
      </c>
    </row>
    <row r="554" spans="1:7" x14ac:dyDescent="0.25">
      <c r="A554" s="60" t="s">
        <v>1675</v>
      </c>
      <c r="B554" s="60" t="s">
        <v>1676</v>
      </c>
      <c r="C554" s="60">
        <v>1509</v>
      </c>
      <c r="D554" s="60"/>
      <c r="E554" s="60"/>
      <c r="F554" s="60"/>
      <c r="G554" s="60">
        <v>1</v>
      </c>
    </row>
    <row r="555" spans="1:7" x14ac:dyDescent="0.25">
      <c r="A555" s="60" t="s">
        <v>1678</v>
      </c>
      <c r="B555" s="60" t="s">
        <v>1679</v>
      </c>
      <c r="C555" s="60">
        <v>1510</v>
      </c>
      <c r="D555" s="60"/>
      <c r="E555" s="60"/>
      <c r="F555" s="60"/>
      <c r="G555" s="60">
        <v>1</v>
      </c>
    </row>
    <row r="556" spans="1:7" x14ac:dyDescent="0.25">
      <c r="A556" s="60" t="s">
        <v>1684</v>
      </c>
      <c r="B556" s="60" t="s">
        <v>1685</v>
      </c>
      <c r="C556" s="60">
        <v>1512</v>
      </c>
      <c r="D556" s="60"/>
      <c r="E556" s="60"/>
      <c r="F556" s="60"/>
      <c r="G556" s="60">
        <v>1</v>
      </c>
    </row>
    <row r="557" spans="1:7" x14ac:dyDescent="0.25">
      <c r="A557" s="60" t="s">
        <v>1687</v>
      </c>
      <c r="B557" s="60" t="s">
        <v>1688</v>
      </c>
      <c r="C557" s="60">
        <v>1513</v>
      </c>
      <c r="D557" s="60"/>
      <c r="E557" s="60"/>
      <c r="F557" s="60"/>
      <c r="G557" s="60">
        <v>1</v>
      </c>
    </row>
    <row r="558" spans="1:7" x14ac:dyDescent="0.25">
      <c r="A558" s="60" t="s">
        <v>1690</v>
      </c>
      <c r="B558" s="60" t="s">
        <v>1691</v>
      </c>
      <c r="C558" s="60">
        <v>1514</v>
      </c>
      <c r="D558" s="60"/>
      <c r="E558" s="60"/>
      <c r="F558" s="60"/>
      <c r="G558" s="60">
        <v>1</v>
      </c>
    </row>
    <row r="559" spans="1:7" x14ac:dyDescent="0.25">
      <c r="A559" s="60" t="s">
        <v>1693</v>
      </c>
      <c r="B559" s="60" t="s">
        <v>1694</v>
      </c>
      <c r="C559" s="60">
        <v>1517</v>
      </c>
      <c r="D559" s="60"/>
      <c r="E559" s="60"/>
      <c r="F559" s="60"/>
      <c r="G559" s="60">
        <v>1</v>
      </c>
    </row>
    <row r="560" spans="1:7" x14ac:dyDescent="0.25">
      <c r="A560" s="60" t="s">
        <v>1704</v>
      </c>
      <c r="B560" s="60" t="s">
        <v>1705</v>
      </c>
      <c r="C560" s="60">
        <v>1693</v>
      </c>
      <c r="D560" s="60"/>
      <c r="E560" s="60"/>
      <c r="F560" s="60"/>
      <c r="G560" s="60">
        <v>1</v>
      </c>
    </row>
    <row r="561" spans="1:7" x14ac:dyDescent="0.25">
      <c r="A561" s="60" t="s">
        <v>1707</v>
      </c>
      <c r="B561" s="60" t="s">
        <v>1708</v>
      </c>
      <c r="C561" s="60">
        <v>1694</v>
      </c>
      <c r="D561" s="60"/>
      <c r="E561" s="60"/>
      <c r="F561" s="60"/>
      <c r="G561" s="60">
        <v>1</v>
      </c>
    </row>
    <row r="562" spans="1:7" x14ac:dyDescent="0.25">
      <c r="A562" s="60" t="s">
        <v>1710</v>
      </c>
      <c r="B562" s="60" t="s">
        <v>1711</v>
      </c>
      <c r="C562" s="60">
        <v>1695</v>
      </c>
      <c r="D562" s="60"/>
      <c r="E562" s="60"/>
      <c r="F562" s="60"/>
      <c r="G562" s="60">
        <v>1</v>
      </c>
    </row>
    <row r="563" spans="1:7" x14ac:dyDescent="0.25">
      <c r="A563" s="60" t="s">
        <v>1713</v>
      </c>
      <c r="B563" s="60" t="s">
        <v>1714</v>
      </c>
      <c r="C563" s="60">
        <v>1696</v>
      </c>
      <c r="D563" s="60"/>
      <c r="E563" s="60"/>
      <c r="F563" s="60"/>
      <c r="G563" s="60">
        <v>1</v>
      </c>
    </row>
    <row r="564" spans="1:7" x14ac:dyDescent="0.25">
      <c r="A564" s="60" t="s">
        <v>1716</v>
      </c>
      <c r="B564" s="60" t="s">
        <v>1717</v>
      </c>
      <c r="C564" s="60">
        <v>1697</v>
      </c>
      <c r="D564" s="60"/>
      <c r="E564" s="60"/>
      <c r="F564" s="60"/>
      <c r="G564" s="60">
        <v>1</v>
      </c>
    </row>
    <row r="565" spans="1:7" x14ac:dyDescent="0.25">
      <c r="A565" s="60" t="s">
        <v>1719</v>
      </c>
      <c r="B565" s="60" t="s">
        <v>1720</v>
      </c>
      <c r="C565" s="60">
        <v>1698</v>
      </c>
      <c r="D565" s="60"/>
      <c r="E565" s="60"/>
      <c r="F565" s="60"/>
      <c r="G565" s="60">
        <v>1</v>
      </c>
    </row>
    <row r="566" spans="1:7" x14ac:dyDescent="0.25">
      <c r="A566" s="60" t="s">
        <v>1722</v>
      </c>
      <c r="B566" s="60" t="s">
        <v>1723</v>
      </c>
      <c r="C566" s="60">
        <v>1699</v>
      </c>
      <c r="D566" s="60"/>
      <c r="E566" s="60"/>
      <c r="F566" s="60"/>
      <c r="G566" s="60">
        <v>1</v>
      </c>
    </row>
    <row r="567" spans="1:7" x14ac:dyDescent="0.25">
      <c r="A567" s="60" t="s">
        <v>1725</v>
      </c>
      <c r="B567" s="60" t="s">
        <v>1726</v>
      </c>
      <c r="C567" s="60">
        <v>1700</v>
      </c>
      <c r="D567" s="60"/>
      <c r="E567" s="60"/>
      <c r="F567" s="60"/>
      <c r="G567" s="60">
        <v>1</v>
      </c>
    </row>
    <row r="568" spans="1:7" x14ac:dyDescent="0.25">
      <c r="A568" s="60" t="s">
        <v>1728</v>
      </c>
      <c r="B568" s="60" t="s">
        <v>1729</v>
      </c>
      <c r="C568" s="60">
        <v>1701</v>
      </c>
      <c r="D568" s="60"/>
      <c r="E568" s="60"/>
      <c r="F568" s="60"/>
      <c r="G568" s="60">
        <v>1</v>
      </c>
    </row>
    <row r="569" spans="1:7" x14ac:dyDescent="0.25">
      <c r="A569" s="60" t="s">
        <v>1731</v>
      </c>
      <c r="B569" s="60" t="s">
        <v>1732</v>
      </c>
      <c r="C569" s="60">
        <v>1702</v>
      </c>
      <c r="D569" s="60"/>
      <c r="E569" s="60"/>
      <c r="F569" s="60"/>
      <c r="G569" s="60">
        <v>1</v>
      </c>
    </row>
    <row r="570" spans="1:7" x14ac:dyDescent="0.25">
      <c r="A570" s="60" t="s">
        <v>1734</v>
      </c>
      <c r="B570" s="60" t="s">
        <v>1735</v>
      </c>
      <c r="C570" s="60">
        <v>1703</v>
      </c>
      <c r="D570" s="60"/>
      <c r="E570" s="60"/>
      <c r="F570" s="60"/>
      <c r="G570" s="60">
        <v>1</v>
      </c>
    </row>
    <row r="571" spans="1:7" x14ac:dyDescent="0.25">
      <c r="A571" s="60" t="s">
        <v>1737</v>
      </c>
      <c r="B571" s="60" t="s">
        <v>1738</v>
      </c>
      <c r="C571" s="60">
        <v>1704</v>
      </c>
      <c r="D571" s="60"/>
      <c r="E571" s="60"/>
      <c r="F571" s="60"/>
      <c r="G571" s="60">
        <v>1</v>
      </c>
    </row>
    <row r="572" spans="1:7" x14ac:dyDescent="0.25">
      <c r="A572" s="60" t="s">
        <v>1740</v>
      </c>
      <c r="B572" s="60" t="s">
        <v>1741</v>
      </c>
      <c r="C572" s="60">
        <v>1705</v>
      </c>
      <c r="D572" s="60"/>
      <c r="E572" s="60"/>
      <c r="F572" s="60"/>
      <c r="G572" s="60">
        <v>1</v>
      </c>
    </row>
    <row r="573" spans="1:7" x14ac:dyDescent="0.25">
      <c r="A573" s="60" t="s">
        <v>1743</v>
      </c>
      <c r="B573" s="60" t="s">
        <v>1744</v>
      </c>
      <c r="C573" s="60">
        <v>1706</v>
      </c>
      <c r="D573" s="60"/>
      <c r="E573" s="60"/>
      <c r="F573" s="60"/>
      <c r="G573" s="60">
        <v>1</v>
      </c>
    </row>
    <row r="574" spans="1:7" x14ac:dyDescent="0.25">
      <c r="A574" s="60" t="s">
        <v>1746</v>
      </c>
      <c r="B574" s="60" t="s">
        <v>1747</v>
      </c>
      <c r="C574" s="60">
        <v>1712</v>
      </c>
      <c r="D574" s="60"/>
      <c r="E574" s="60"/>
      <c r="F574" s="60"/>
      <c r="G574" s="60">
        <v>1</v>
      </c>
    </row>
    <row r="575" spans="1:7" x14ac:dyDescent="0.25">
      <c r="A575" s="60" t="s">
        <v>1749</v>
      </c>
      <c r="B575" s="60" t="s">
        <v>1750</v>
      </c>
      <c r="C575" s="60">
        <v>1713</v>
      </c>
      <c r="D575" s="60"/>
      <c r="E575" s="60"/>
      <c r="F575" s="60"/>
      <c r="G575" s="60">
        <v>1</v>
      </c>
    </row>
    <row r="576" spans="1:7" x14ac:dyDescent="0.25">
      <c r="A576" s="60" t="s">
        <v>1752</v>
      </c>
      <c r="B576" s="60" t="s">
        <v>1753</v>
      </c>
      <c r="C576" s="60">
        <v>1721</v>
      </c>
      <c r="D576" s="60"/>
      <c r="E576" s="60"/>
      <c r="F576" s="60"/>
      <c r="G576" s="60">
        <v>1</v>
      </c>
    </row>
    <row r="577" spans="1:7" x14ac:dyDescent="0.25">
      <c r="A577" s="60" t="s">
        <v>1755</v>
      </c>
      <c r="B577" s="60" t="s">
        <v>1756</v>
      </c>
      <c r="C577" s="60">
        <v>1722</v>
      </c>
      <c r="D577" s="60"/>
      <c r="E577" s="60"/>
      <c r="F577" s="60"/>
      <c r="G577" s="60">
        <v>1</v>
      </c>
    </row>
    <row r="578" spans="1:7" x14ac:dyDescent="0.25">
      <c r="A578" s="60" t="s">
        <v>1758</v>
      </c>
      <c r="B578" s="60" t="s">
        <v>1759</v>
      </c>
      <c r="C578" s="60">
        <v>1726</v>
      </c>
      <c r="D578" s="60"/>
      <c r="E578" s="60"/>
      <c r="F578" s="60"/>
      <c r="G578" s="60">
        <v>1</v>
      </c>
    </row>
    <row r="579" spans="1:7" x14ac:dyDescent="0.25">
      <c r="A579" s="60" t="s">
        <v>1761</v>
      </c>
      <c r="B579" s="60" t="s">
        <v>1762</v>
      </c>
      <c r="C579" s="60">
        <v>1727</v>
      </c>
      <c r="D579" s="60"/>
      <c r="E579" s="60"/>
      <c r="F579" s="60"/>
      <c r="G579" s="60">
        <v>1</v>
      </c>
    </row>
    <row r="580" spans="1:7" x14ac:dyDescent="0.25">
      <c r="A580" s="60" t="s">
        <v>1995</v>
      </c>
      <c r="B580" s="60" t="s">
        <v>1996</v>
      </c>
      <c r="C580" s="60">
        <v>1817</v>
      </c>
      <c r="D580" s="60"/>
      <c r="E580" s="60"/>
      <c r="F580" s="60"/>
      <c r="G580" s="60">
        <v>1</v>
      </c>
    </row>
    <row r="581" spans="1:7" x14ac:dyDescent="0.25">
      <c r="A581" s="60" t="s">
        <v>1998</v>
      </c>
      <c r="B581" s="60" t="s">
        <v>1999</v>
      </c>
      <c r="C581" s="60">
        <v>1818</v>
      </c>
      <c r="D581" s="60"/>
      <c r="E581" s="60"/>
      <c r="F581" s="60"/>
      <c r="G581" s="60">
        <v>1</v>
      </c>
    </row>
    <row r="582" spans="1:7" x14ac:dyDescent="0.25">
      <c r="A582" s="60" t="s">
        <v>2001</v>
      </c>
      <c r="B582" s="60" t="s">
        <v>2002</v>
      </c>
      <c r="C582" s="60">
        <v>1819</v>
      </c>
      <c r="D582" s="60"/>
      <c r="E582" s="60"/>
      <c r="F582" s="60"/>
      <c r="G582" s="60">
        <v>1</v>
      </c>
    </row>
    <row r="583" spans="1:7" x14ac:dyDescent="0.25">
      <c r="A583" s="60" t="s">
        <v>2004</v>
      </c>
      <c r="B583" s="60" t="s">
        <v>2005</v>
      </c>
      <c r="C583" s="60">
        <v>1821</v>
      </c>
      <c r="D583" s="60"/>
      <c r="E583" s="60"/>
      <c r="F583" s="60"/>
      <c r="G583" s="60">
        <v>1</v>
      </c>
    </row>
    <row r="584" spans="1:7" x14ac:dyDescent="0.25">
      <c r="A584" s="60" t="s">
        <v>2007</v>
      </c>
      <c r="B584" s="60" t="s">
        <v>2008</v>
      </c>
      <c r="C584" s="60">
        <v>1822</v>
      </c>
      <c r="D584" s="60"/>
      <c r="E584" s="60"/>
      <c r="F584" s="60"/>
      <c r="G584" s="60">
        <v>1</v>
      </c>
    </row>
    <row r="585" spans="1:7" x14ac:dyDescent="0.25">
      <c r="A585" s="60" t="s">
        <v>2010</v>
      </c>
      <c r="B585" s="60" t="s">
        <v>2011</v>
      </c>
      <c r="C585" s="60">
        <v>1823</v>
      </c>
      <c r="D585" s="60"/>
      <c r="E585" s="60"/>
      <c r="F585" s="60"/>
      <c r="G585" s="60">
        <v>1</v>
      </c>
    </row>
    <row r="586" spans="1:7" x14ac:dyDescent="0.25">
      <c r="A586" s="60" t="s">
        <v>2013</v>
      </c>
      <c r="B586" s="60" t="s">
        <v>2014</v>
      </c>
      <c r="C586" s="60">
        <v>1825</v>
      </c>
      <c r="D586" s="60"/>
      <c r="E586" s="60"/>
      <c r="F586" s="60"/>
      <c r="G586" s="60">
        <v>1</v>
      </c>
    </row>
    <row r="587" spans="1:7" x14ac:dyDescent="0.25">
      <c r="A587" s="60" t="s">
        <v>2017</v>
      </c>
      <c r="B587" s="60" t="s">
        <v>2018</v>
      </c>
      <c r="C587" s="60">
        <v>1826</v>
      </c>
      <c r="D587" s="60"/>
      <c r="E587" s="60"/>
      <c r="F587" s="60"/>
      <c r="G587" s="60">
        <v>1</v>
      </c>
    </row>
    <row r="588" spans="1:7" x14ac:dyDescent="0.25">
      <c r="A588" s="60" t="s">
        <v>2021</v>
      </c>
      <c r="B588" s="60" t="s">
        <v>2022</v>
      </c>
      <c r="C588" s="60">
        <v>1827</v>
      </c>
      <c r="D588" s="60"/>
      <c r="E588" s="60"/>
      <c r="F588" s="60"/>
      <c r="G588" s="60">
        <v>1</v>
      </c>
    </row>
    <row r="589" spans="1:7" x14ac:dyDescent="0.25">
      <c r="A589" s="60" t="s">
        <v>2025</v>
      </c>
      <c r="B589" s="60" t="s">
        <v>2026</v>
      </c>
      <c r="C589" s="60">
        <v>1828</v>
      </c>
      <c r="D589" s="60"/>
      <c r="E589" s="60"/>
      <c r="F589" s="60"/>
      <c r="G589" s="60">
        <v>1</v>
      </c>
    </row>
    <row r="590" spans="1:7" x14ac:dyDescent="0.25">
      <c r="A590" s="60" t="s">
        <v>2029</v>
      </c>
      <c r="B590" s="60" t="s">
        <v>2030</v>
      </c>
      <c r="C590" s="60">
        <v>1829</v>
      </c>
      <c r="D590" s="60"/>
      <c r="E590" s="60"/>
      <c r="F590" s="60"/>
      <c r="G590" s="60">
        <v>1</v>
      </c>
    </row>
    <row r="591" spans="1:7" x14ac:dyDescent="0.25">
      <c r="A591" s="60" t="s">
        <v>2032</v>
      </c>
      <c r="B591" s="60" t="s">
        <v>2033</v>
      </c>
      <c r="C591" s="60">
        <v>1830</v>
      </c>
      <c r="D591" s="60"/>
      <c r="E591" s="60"/>
      <c r="F591" s="60"/>
      <c r="G591" s="60">
        <v>1</v>
      </c>
    </row>
    <row r="592" spans="1:7" x14ac:dyDescent="0.25">
      <c r="A592" s="60" t="s">
        <v>2035</v>
      </c>
      <c r="B592" s="60" t="s">
        <v>2036</v>
      </c>
      <c r="C592" s="60">
        <v>1831</v>
      </c>
      <c r="D592" s="60"/>
      <c r="E592" s="60"/>
      <c r="F592" s="60"/>
      <c r="G592" s="60">
        <v>1</v>
      </c>
    </row>
    <row r="593" spans="1:7" x14ac:dyDescent="0.25">
      <c r="A593" s="60" t="s">
        <v>2038</v>
      </c>
      <c r="B593" s="60" t="s">
        <v>2039</v>
      </c>
      <c r="C593" s="60">
        <v>1832</v>
      </c>
      <c r="D593" s="60"/>
      <c r="E593" s="60"/>
      <c r="F593" s="60"/>
      <c r="G593" s="60">
        <v>1</v>
      </c>
    </row>
    <row r="594" spans="1:7" x14ac:dyDescent="0.25">
      <c r="A594" s="60" t="s">
        <v>2041</v>
      </c>
      <c r="B594" s="60" t="s">
        <v>2042</v>
      </c>
      <c r="C594" s="60">
        <v>1833</v>
      </c>
      <c r="D594" s="60"/>
      <c r="E594" s="60"/>
      <c r="F594" s="60"/>
      <c r="G594" s="60">
        <v>1</v>
      </c>
    </row>
    <row r="595" spans="1:7" x14ac:dyDescent="0.25">
      <c r="A595" s="60" t="s">
        <v>2044</v>
      </c>
      <c r="B595" s="60" t="s">
        <v>2045</v>
      </c>
      <c r="C595" s="60">
        <v>1834</v>
      </c>
      <c r="D595" s="60"/>
      <c r="E595" s="60"/>
      <c r="F595" s="60"/>
      <c r="G595" s="60">
        <v>1</v>
      </c>
    </row>
    <row r="596" spans="1:7" x14ac:dyDescent="0.25">
      <c r="A596" s="60" t="s">
        <v>2047</v>
      </c>
      <c r="B596" s="60" t="s">
        <v>2048</v>
      </c>
      <c r="C596" s="60">
        <v>1835</v>
      </c>
      <c r="D596" s="60"/>
      <c r="E596" s="60"/>
      <c r="F596" s="60"/>
      <c r="G596" s="60">
        <v>1</v>
      </c>
    </row>
    <row r="597" spans="1:7" x14ac:dyDescent="0.25">
      <c r="A597" s="60" t="s">
        <v>2050</v>
      </c>
      <c r="B597" s="60" t="s">
        <v>2051</v>
      </c>
      <c r="C597" s="60">
        <v>1836</v>
      </c>
      <c r="D597" s="60"/>
      <c r="E597" s="60"/>
      <c r="F597" s="60"/>
      <c r="G597" s="60">
        <v>1</v>
      </c>
    </row>
    <row r="598" spans="1:7" x14ac:dyDescent="0.25">
      <c r="A598" s="60" t="s">
        <v>2053</v>
      </c>
      <c r="B598" s="60" t="s">
        <v>2054</v>
      </c>
      <c r="C598" s="60">
        <v>1837</v>
      </c>
      <c r="D598" s="60"/>
      <c r="E598" s="60"/>
      <c r="F598" s="60"/>
      <c r="G598" s="60">
        <v>1</v>
      </c>
    </row>
    <row r="599" spans="1:7" x14ac:dyDescent="0.25">
      <c r="A599" s="60" t="s">
        <v>2056</v>
      </c>
      <c r="B599" s="60" t="s">
        <v>2057</v>
      </c>
      <c r="C599" s="60">
        <v>1838</v>
      </c>
      <c r="D599" s="60"/>
      <c r="E599" s="60"/>
      <c r="F599" s="60"/>
      <c r="G599" s="60">
        <v>1</v>
      </c>
    </row>
    <row r="600" spans="1:7" x14ac:dyDescent="0.25">
      <c r="A600" s="60" t="s">
        <v>2059</v>
      </c>
      <c r="B600" s="60" t="s">
        <v>2060</v>
      </c>
      <c r="C600" s="60">
        <v>1839</v>
      </c>
      <c r="D600" s="60"/>
      <c r="E600" s="60"/>
      <c r="F600" s="60"/>
      <c r="G600" s="60">
        <v>1</v>
      </c>
    </row>
    <row r="601" spans="1:7" x14ac:dyDescent="0.25">
      <c r="A601" s="60" t="s">
        <v>2062</v>
      </c>
      <c r="B601" s="60" t="s">
        <v>2063</v>
      </c>
      <c r="C601" s="60">
        <v>1840</v>
      </c>
      <c r="D601" s="60"/>
      <c r="E601" s="60"/>
      <c r="F601" s="60"/>
      <c r="G601" s="60">
        <v>1</v>
      </c>
    </row>
    <row r="602" spans="1:7" x14ac:dyDescent="0.25">
      <c r="A602" s="60" t="s">
        <v>2065</v>
      </c>
      <c r="B602" s="60" t="s">
        <v>2066</v>
      </c>
      <c r="C602" s="60">
        <v>1841</v>
      </c>
      <c r="D602" s="60"/>
      <c r="E602" s="60"/>
      <c r="F602" s="60"/>
      <c r="G602" s="60">
        <v>1</v>
      </c>
    </row>
    <row r="603" spans="1:7" x14ac:dyDescent="0.25">
      <c r="A603" s="60" t="s">
        <v>2068</v>
      </c>
      <c r="B603" s="60" t="s">
        <v>2069</v>
      </c>
      <c r="C603" s="60">
        <v>1843</v>
      </c>
      <c r="D603" s="60"/>
      <c r="E603" s="60"/>
      <c r="F603" s="60"/>
      <c r="G603" s="60">
        <v>1</v>
      </c>
    </row>
    <row r="604" spans="1:7" x14ac:dyDescent="0.25">
      <c r="A604" s="60" t="s">
        <v>2071</v>
      </c>
      <c r="B604" s="60" t="s">
        <v>2072</v>
      </c>
      <c r="C604" s="60">
        <v>1844</v>
      </c>
      <c r="D604" s="60"/>
      <c r="E604" s="60"/>
      <c r="F604" s="60"/>
      <c r="G604" s="60">
        <v>1</v>
      </c>
    </row>
    <row r="605" spans="1:7" x14ac:dyDescent="0.25">
      <c r="A605" s="60" t="s">
        <v>2074</v>
      </c>
      <c r="B605" s="60" t="s">
        <v>2075</v>
      </c>
      <c r="C605" s="60">
        <v>1845</v>
      </c>
      <c r="D605" s="60"/>
      <c r="E605" s="60"/>
      <c r="F605" s="60"/>
      <c r="G605" s="60">
        <v>1</v>
      </c>
    </row>
    <row r="606" spans="1:7" x14ac:dyDescent="0.25">
      <c r="A606" s="60" t="s">
        <v>2077</v>
      </c>
      <c r="B606" s="60" t="s">
        <v>2078</v>
      </c>
      <c r="C606" s="60">
        <v>1846</v>
      </c>
      <c r="D606" s="60"/>
      <c r="E606" s="60"/>
      <c r="F606" s="60"/>
      <c r="G606" s="60">
        <v>1</v>
      </c>
    </row>
    <row r="607" spans="1:7" x14ac:dyDescent="0.25">
      <c r="A607" s="60" t="s">
        <v>2080</v>
      </c>
      <c r="B607" s="60" t="s">
        <v>2081</v>
      </c>
      <c r="C607" s="60">
        <v>1847</v>
      </c>
      <c r="D607" s="60"/>
      <c r="E607" s="60"/>
      <c r="F607" s="60"/>
      <c r="G607" s="60">
        <v>1</v>
      </c>
    </row>
    <row r="608" spans="1:7" x14ac:dyDescent="0.25">
      <c r="A608" s="60" t="s">
        <v>2083</v>
      </c>
      <c r="B608" s="60" t="s">
        <v>2084</v>
      </c>
      <c r="C608" s="60">
        <v>1848</v>
      </c>
      <c r="D608" s="60"/>
      <c r="E608" s="60"/>
      <c r="F608" s="60"/>
      <c r="G608" s="60">
        <v>1</v>
      </c>
    </row>
    <row r="609" spans="1:7" x14ac:dyDescent="0.25">
      <c r="A609" s="60" t="s">
        <v>2086</v>
      </c>
      <c r="B609" s="60" t="s">
        <v>2087</v>
      </c>
      <c r="C609" s="60">
        <v>1849</v>
      </c>
      <c r="D609" s="60"/>
      <c r="E609" s="60"/>
      <c r="F609" s="60"/>
      <c r="G609" s="60">
        <v>1</v>
      </c>
    </row>
    <row r="610" spans="1:7" x14ac:dyDescent="0.25">
      <c r="A610" s="60" t="s">
        <v>2089</v>
      </c>
      <c r="B610" s="60" t="s">
        <v>2090</v>
      </c>
      <c r="C610" s="60">
        <v>1850</v>
      </c>
      <c r="D610" s="60"/>
      <c r="E610" s="60"/>
      <c r="F610" s="60"/>
      <c r="G610" s="60">
        <v>1</v>
      </c>
    </row>
    <row r="611" spans="1:7" x14ac:dyDescent="0.25">
      <c r="A611" s="60" t="s">
        <v>2092</v>
      </c>
      <c r="B611" s="60" t="s">
        <v>2093</v>
      </c>
      <c r="C611" s="60">
        <v>1853</v>
      </c>
      <c r="D611" s="60"/>
      <c r="E611" s="60"/>
      <c r="F611" s="60"/>
      <c r="G611" s="60">
        <v>1</v>
      </c>
    </row>
    <row r="612" spans="1:7" x14ac:dyDescent="0.25">
      <c r="A612" s="60" t="s">
        <v>1764</v>
      </c>
      <c r="B612" s="60" t="s">
        <v>1765</v>
      </c>
      <c r="C612" s="60">
        <v>1729</v>
      </c>
      <c r="D612" s="60"/>
      <c r="E612" s="60"/>
      <c r="F612" s="60"/>
      <c r="G612" s="60">
        <v>1</v>
      </c>
    </row>
    <row r="613" spans="1:7" x14ac:dyDescent="0.25">
      <c r="A613" s="60" t="s">
        <v>1767</v>
      </c>
      <c r="B613" s="60" t="s">
        <v>1768</v>
      </c>
      <c r="C613" s="60">
        <v>1730</v>
      </c>
      <c r="D613" s="60"/>
      <c r="E613" s="60"/>
      <c r="F613" s="60"/>
      <c r="G613" s="60">
        <v>1</v>
      </c>
    </row>
    <row r="614" spans="1:7" x14ac:dyDescent="0.25">
      <c r="A614" s="60" t="s">
        <v>1770</v>
      </c>
      <c r="B614" s="60" t="s">
        <v>1771</v>
      </c>
      <c r="C614" s="60">
        <v>1731</v>
      </c>
      <c r="D614" s="60"/>
      <c r="E614" s="60"/>
      <c r="F614" s="60"/>
      <c r="G614" s="60">
        <v>1</v>
      </c>
    </row>
    <row r="615" spans="1:7" x14ac:dyDescent="0.25">
      <c r="A615" s="60" t="s">
        <v>1773</v>
      </c>
      <c r="B615" s="60" t="s">
        <v>1774</v>
      </c>
      <c r="C615" s="60">
        <v>1732</v>
      </c>
      <c r="D615" s="60"/>
      <c r="E615" s="60"/>
      <c r="F615" s="60"/>
      <c r="G615" s="60">
        <v>1</v>
      </c>
    </row>
    <row r="616" spans="1:7" x14ac:dyDescent="0.25">
      <c r="A616" s="60" t="s">
        <v>1776</v>
      </c>
      <c r="B616" s="60" t="s">
        <v>1777</v>
      </c>
      <c r="C616" s="60">
        <v>1733</v>
      </c>
      <c r="D616" s="60"/>
      <c r="E616" s="60"/>
      <c r="F616" s="60"/>
      <c r="G616" s="60">
        <v>1</v>
      </c>
    </row>
    <row r="617" spans="1:7" x14ac:dyDescent="0.25">
      <c r="A617" s="60" t="s">
        <v>1779</v>
      </c>
      <c r="B617" s="60" t="s">
        <v>1780</v>
      </c>
      <c r="C617" s="60">
        <v>1734</v>
      </c>
      <c r="D617" s="60"/>
      <c r="E617" s="60"/>
      <c r="F617" s="60"/>
      <c r="G617" s="60">
        <v>1</v>
      </c>
    </row>
    <row r="618" spans="1:7" x14ac:dyDescent="0.25">
      <c r="A618" s="60" t="s">
        <v>1782</v>
      </c>
      <c r="B618" s="60" t="s">
        <v>1783</v>
      </c>
      <c r="C618" s="60">
        <v>1735</v>
      </c>
      <c r="D618" s="60"/>
      <c r="E618" s="60"/>
      <c r="F618" s="60"/>
      <c r="G618" s="60">
        <v>1</v>
      </c>
    </row>
    <row r="619" spans="1:7" x14ac:dyDescent="0.25">
      <c r="A619" s="60" t="s">
        <v>1785</v>
      </c>
      <c r="B619" s="60" t="s">
        <v>1786</v>
      </c>
      <c r="C619" s="60">
        <v>1736</v>
      </c>
      <c r="D619" s="60"/>
      <c r="E619" s="60"/>
      <c r="F619" s="60"/>
      <c r="G619" s="60">
        <v>1</v>
      </c>
    </row>
    <row r="620" spans="1:7" x14ac:dyDescent="0.25">
      <c r="A620" s="60" t="s">
        <v>1788</v>
      </c>
      <c r="B620" s="60" t="s">
        <v>1789</v>
      </c>
      <c r="C620" s="60">
        <v>1737</v>
      </c>
      <c r="D620" s="60"/>
      <c r="E620" s="60"/>
      <c r="F620" s="60"/>
      <c r="G620" s="60">
        <v>1</v>
      </c>
    </row>
    <row r="621" spans="1:7" x14ac:dyDescent="0.25">
      <c r="A621" s="60" t="s">
        <v>1983</v>
      </c>
      <c r="B621" s="60" t="s">
        <v>1984</v>
      </c>
      <c r="C621" s="60">
        <v>1813</v>
      </c>
      <c r="D621" s="60"/>
      <c r="E621" s="60"/>
      <c r="F621" s="60"/>
      <c r="G621" s="60">
        <v>1</v>
      </c>
    </row>
    <row r="622" spans="1:7" x14ac:dyDescent="0.25">
      <c r="A622" s="60" t="s">
        <v>1791</v>
      </c>
      <c r="B622" s="60" t="s">
        <v>1792</v>
      </c>
      <c r="C622" s="60">
        <v>1738</v>
      </c>
      <c r="D622" s="60"/>
      <c r="E622" s="60"/>
      <c r="F622" s="60"/>
      <c r="G622" s="60">
        <v>1</v>
      </c>
    </row>
    <row r="623" spans="1:7" x14ac:dyDescent="0.25">
      <c r="A623" s="60" t="s">
        <v>1794</v>
      </c>
      <c r="B623" s="60" t="s">
        <v>1795</v>
      </c>
      <c r="C623" s="60">
        <v>1739</v>
      </c>
      <c r="D623" s="60"/>
      <c r="E623" s="60"/>
      <c r="F623" s="60"/>
      <c r="G623" s="60">
        <v>1</v>
      </c>
    </row>
    <row r="624" spans="1:7" x14ac:dyDescent="0.25">
      <c r="A624" s="60" t="s">
        <v>1797</v>
      </c>
      <c r="B624" s="60" t="s">
        <v>1798</v>
      </c>
      <c r="C624" s="60">
        <v>1740</v>
      </c>
      <c r="D624" s="60"/>
      <c r="E624" s="60"/>
      <c r="F624" s="60"/>
      <c r="G624" s="60">
        <v>1</v>
      </c>
    </row>
    <row r="625" spans="1:7" x14ac:dyDescent="0.25">
      <c r="A625" s="60" t="s">
        <v>1800</v>
      </c>
      <c r="B625" s="60" t="s">
        <v>1801</v>
      </c>
      <c r="C625" s="60">
        <v>1741</v>
      </c>
      <c r="D625" s="60"/>
      <c r="E625" s="60"/>
      <c r="F625" s="60"/>
      <c r="G625" s="60">
        <v>1</v>
      </c>
    </row>
    <row r="626" spans="1:7" x14ac:dyDescent="0.25">
      <c r="A626" s="60" t="s">
        <v>1803</v>
      </c>
      <c r="B626" s="60" t="s">
        <v>1804</v>
      </c>
      <c r="C626" s="60">
        <v>1742</v>
      </c>
      <c r="D626" s="60"/>
      <c r="E626" s="60"/>
      <c r="F626" s="60"/>
      <c r="G626" s="60">
        <v>1</v>
      </c>
    </row>
    <row r="627" spans="1:7" x14ac:dyDescent="0.25">
      <c r="A627" s="60" t="s">
        <v>1806</v>
      </c>
      <c r="B627" s="60" t="s">
        <v>1807</v>
      </c>
      <c r="C627" s="60">
        <v>1743</v>
      </c>
      <c r="D627" s="60"/>
      <c r="E627" s="60"/>
      <c r="F627" s="60"/>
      <c r="G627" s="60">
        <v>1</v>
      </c>
    </row>
    <row r="628" spans="1:7" x14ac:dyDescent="0.25">
      <c r="A628" s="60" t="s">
        <v>1809</v>
      </c>
      <c r="B628" s="60" t="s">
        <v>1810</v>
      </c>
      <c r="C628" s="60">
        <v>1744</v>
      </c>
      <c r="D628" s="60"/>
      <c r="E628" s="60"/>
      <c r="F628" s="60"/>
      <c r="G628" s="60">
        <v>1</v>
      </c>
    </row>
    <row r="629" spans="1:7" x14ac:dyDescent="0.25">
      <c r="A629" s="60" t="s">
        <v>1812</v>
      </c>
      <c r="B629" s="60" t="s">
        <v>1813</v>
      </c>
      <c r="C629" s="60">
        <v>1745</v>
      </c>
      <c r="D629" s="60"/>
      <c r="E629" s="60"/>
      <c r="F629" s="60"/>
      <c r="G629" s="60">
        <v>1</v>
      </c>
    </row>
    <row r="630" spans="1:7" x14ac:dyDescent="0.25">
      <c r="A630" s="60" t="s">
        <v>1815</v>
      </c>
      <c r="B630" s="60" t="s">
        <v>1816</v>
      </c>
      <c r="C630" s="60">
        <v>1746</v>
      </c>
      <c r="D630" s="60"/>
      <c r="E630" s="60"/>
      <c r="F630" s="60"/>
      <c r="G630" s="60">
        <v>1</v>
      </c>
    </row>
    <row r="631" spans="1:7" x14ac:dyDescent="0.25">
      <c r="A631" s="60" t="s">
        <v>1818</v>
      </c>
      <c r="B631" s="60" t="s">
        <v>1819</v>
      </c>
      <c r="C631" s="60">
        <v>1747</v>
      </c>
      <c r="D631" s="60"/>
      <c r="E631" s="60"/>
      <c r="F631" s="60"/>
      <c r="G631" s="60">
        <v>1</v>
      </c>
    </row>
    <row r="632" spans="1:7" x14ac:dyDescent="0.25">
      <c r="A632" s="60" t="s">
        <v>1821</v>
      </c>
      <c r="B632" s="60" t="s">
        <v>1822</v>
      </c>
      <c r="C632" s="60">
        <v>1748</v>
      </c>
      <c r="D632" s="60"/>
      <c r="E632" s="60"/>
      <c r="F632" s="60"/>
      <c r="G632" s="60">
        <v>1</v>
      </c>
    </row>
    <row r="633" spans="1:7" x14ac:dyDescent="0.25">
      <c r="A633" s="60" t="s">
        <v>1824</v>
      </c>
      <c r="B633" s="60" t="s">
        <v>1825</v>
      </c>
      <c r="C633" s="60">
        <v>1749</v>
      </c>
      <c r="D633" s="60"/>
      <c r="E633" s="60"/>
      <c r="F633" s="60"/>
      <c r="G633" s="60">
        <v>1</v>
      </c>
    </row>
    <row r="634" spans="1:7" x14ac:dyDescent="0.25">
      <c r="A634" s="60" t="s">
        <v>1827</v>
      </c>
      <c r="B634" s="60" t="s">
        <v>1828</v>
      </c>
      <c r="C634" s="60">
        <v>1750</v>
      </c>
      <c r="D634" s="60"/>
      <c r="E634" s="60"/>
      <c r="F634" s="60"/>
      <c r="G634" s="60">
        <v>1</v>
      </c>
    </row>
    <row r="635" spans="1:7" x14ac:dyDescent="0.25">
      <c r="A635" s="60" t="s">
        <v>1830</v>
      </c>
      <c r="B635" s="60" t="s">
        <v>1831</v>
      </c>
      <c r="C635" s="60">
        <v>1751</v>
      </c>
      <c r="D635" s="60"/>
      <c r="E635" s="60"/>
      <c r="F635" s="60"/>
      <c r="G635" s="60">
        <v>1</v>
      </c>
    </row>
    <row r="636" spans="1:7" x14ac:dyDescent="0.25">
      <c r="A636" s="60" t="s">
        <v>1833</v>
      </c>
      <c r="B636" s="60" t="s">
        <v>1834</v>
      </c>
      <c r="C636" s="60">
        <v>1752</v>
      </c>
      <c r="D636" s="60"/>
      <c r="E636" s="60"/>
      <c r="F636" s="60"/>
      <c r="G636" s="60">
        <v>1</v>
      </c>
    </row>
    <row r="637" spans="1:7" x14ac:dyDescent="0.25">
      <c r="A637" s="60" t="s">
        <v>1836</v>
      </c>
      <c r="B637" s="60" t="s">
        <v>1837</v>
      </c>
      <c r="C637" s="60">
        <v>1753</v>
      </c>
      <c r="D637" s="60"/>
      <c r="E637" s="60"/>
      <c r="F637" s="60"/>
      <c r="G637" s="60">
        <v>1</v>
      </c>
    </row>
    <row r="638" spans="1:7" x14ac:dyDescent="0.25">
      <c r="A638" s="60" t="s">
        <v>1839</v>
      </c>
      <c r="B638" s="60" t="s">
        <v>1840</v>
      </c>
      <c r="C638" s="60">
        <v>1754</v>
      </c>
      <c r="D638" s="60"/>
      <c r="E638" s="60"/>
      <c r="F638" s="60"/>
      <c r="G638" s="60">
        <v>1</v>
      </c>
    </row>
    <row r="639" spans="1:7" x14ac:dyDescent="0.25">
      <c r="A639" s="60" t="s">
        <v>1842</v>
      </c>
      <c r="B639" s="60" t="s">
        <v>1843</v>
      </c>
      <c r="C639" s="60">
        <v>1755</v>
      </c>
      <c r="D639" s="60"/>
      <c r="E639" s="60"/>
      <c r="F639" s="60"/>
      <c r="G639" s="60">
        <v>1</v>
      </c>
    </row>
    <row r="640" spans="1:7" x14ac:dyDescent="0.25">
      <c r="A640" s="60" t="s">
        <v>1845</v>
      </c>
      <c r="B640" s="60" t="s">
        <v>1846</v>
      </c>
      <c r="C640" s="60">
        <v>1756</v>
      </c>
      <c r="D640" s="60"/>
      <c r="E640" s="60"/>
      <c r="F640" s="60"/>
      <c r="G640" s="60">
        <v>1</v>
      </c>
    </row>
    <row r="641" spans="1:7" x14ac:dyDescent="0.25">
      <c r="A641" s="60" t="s">
        <v>1848</v>
      </c>
      <c r="B641" s="60" t="s">
        <v>1849</v>
      </c>
      <c r="C641" s="60">
        <v>1757</v>
      </c>
      <c r="D641" s="60"/>
      <c r="E641" s="60"/>
      <c r="F641" s="60"/>
      <c r="G641" s="60">
        <v>1</v>
      </c>
    </row>
    <row r="642" spans="1:7" x14ac:dyDescent="0.25">
      <c r="A642" s="60" t="s">
        <v>1851</v>
      </c>
      <c r="B642" s="60" t="s">
        <v>1852</v>
      </c>
      <c r="C642" s="60">
        <v>1758</v>
      </c>
      <c r="D642" s="60"/>
      <c r="E642" s="60"/>
      <c r="F642" s="60"/>
      <c r="G642" s="60">
        <v>1</v>
      </c>
    </row>
    <row r="643" spans="1:7" x14ac:dyDescent="0.25">
      <c r="A643" s="60" t="s">
        <v>1854</v>
      </c>
      <c r="B643" s="60" t="s">
        <v>1855</v>
      </c>
      <c r="C643" s="60">
        <v>1759</v>
      </c>
      <c r="D643" s="60"/>
      <c r="E643" s="60"/>
      <c r="F643" s="60"/>
      <c r="G643" s="60">
        <v>1</v>
      </c>
    </row>
    <row r="644" spans="1:7" x14ac:dyDescent="0.25">
      <c r="A644" s="60" t="s">
        <v>1857</v>
      </c>
      <c r="B644" s="60" t="s">
        <v>1858</v>
      </c>
      <c r="C644" s="60">
        <v>1760</v>
      </c>
      <c r="D644" s="60"/>
      <c r="E644" s="60"/>
      <c r="F644" s="60"/>
      <c r="G644" s="60">
        <v>1</v>
      </c>
    </row>
    <row r="645" spans="1:7" x14ac:dyDescent="0.25">
      <c r="A645" s="60" t="s">
        <v>1986</v>
      </c>
      <c r="B645" s="60" t="s">
        <v>1987</v>
      </c>
      <c r="C645" s="60">
        <v>1814</v>
      </c>
      <c r="D645" s="60"/>
      <c r="E645" s="60"/>
      <c r="F645" s="60"/>
      <c r="G645" s="60">
        <v>1</v>
      </c>
    </row>
    <row r="646" spans="1:7" x14ac:dyDescent="0.25">
      <c r="A646" s="60" t="s">
        <v>1860</v>
      </c>
      <c r="B646" s="60" t="s">
        <v>1861</v>
      </c>
      <c r="C646" s="60">
        <v>1762</v>
      </c>
      <c r="D646" s="60"/>
      <c r="E646" s="60"/>
      <c r="F646" s="60"/>
      <c r="G646" s="60">
        <v>1</v>
      </c>
    </row>
    <row r="647" spans="1:7" x14ac:dyDescent="0.25">
      <c r="A647" s="60" t="s">
        <v>1863</v>
      </c>
      <c r="B647" s="60" t="s">
        <v>1864</v>
      </c>
      <c r="C647" s="60">
        <v>1763</v>
      </c>
      <c r="D647" s="60"/>
      <c r="E647" s="60"/>
      <c r="F647" s="60"/>
      <c r="G647" s="60">
        <v>1</v>
      </c>
    </row>
    <row r="648" spans="1:7" x14ac:dyDescent="0.25">
      <c r="A648" s="60" t="s">
        <v>1866</v>
      </c>
      <c r="B648" s="60" t="s">
        <v>1867</v>
      </c>
      <c r="C648" s="60">
        <v>1764</v>
      </c>
      <c r="D648" s="60"/>
      <c r="E648" s="60"/>
      <c r="F648" s="60"/>
      <c r="G648" s="60">
        <v>1</v>
      </c>
    </row>
    <row r="649" spans="1:7" x14ac:dyDescent="0.25">
      <c r="A649" s="60" t="s">
        <v>1869</v>
      </c>
      <c r="B649" s="60" t="s">
        <v>1870</v>
      </c>
      <c r="C649" s="60">
        <v>1765</v>
      </c>
      <c r="D649" s="60"/>
      <c r="E649" s="60"/>
      <c r="F649" s="60"/>
      <c r="G649" s="60">
        <v>1</v>
      </c>
    </row>
    <row r="650" spans="1:7" x14ac:dyDescent="0.25">
      <c r="A650" s="60" t="s">
        <v>1872</v>
      </c>
      <c r="B650" s="60" t="s">
        <v>1873</v>
      </c>
      <c r="C650" s="60">
        <v>1766</v>
      </c>
      <c r="D650" s="60"/>
      <c r="E650" s="60"/>
      <c r="F650" s="60"/>
      <c r="G650" s="60">
        <v>1</v>
      </c>
    </row>
    <row r="651" spans="1:7" x14ac:dyDescent="0.25">
      <c r="A651" s="60" t="s">
        <v>1875</v>
      </c>
      <c r="B651" s="60" t="s">
        <v>1876</v>
      </c>
      <c r="C651" s="60">
        <v>1767</v>
      </c>
      <c r="D651" s="60"/>
      <c r="E651" s="60"/>
      <c r="F651" s="60"/>
      <c r="G651" s="60">
        <v>1</v>
      </c>
    </row>
    <row r="652" spans="1:7" x14ac:dyDescent="0.25">
      <c r="A652" s="60" t="s">
        <v>1878</v>
      </c>
      <c r="B652" s="60" t="s">
        <v>1879</v>
      </c>
      <c r="C652" s="60">
        <v>1768</v>
      </c>
      <c r="D652" s="60"/>
      <c r="E652" s="60"/>
      <c r="F652" s="60"/>
      <c r="G652" s="60">
        <v>1</v>
      </c>
    </row>
    <row r="653" spans="1:7" x14ac:dyDescent="0.25">
      <c r="A653" s="60" t="s">
        <v>1881</v>
      </c>
      <c r="B653" s="60" t="s">
        <v>1882</v>
      </c>
      <c r="C653" s="60">
        <v>1769</v>
      </c>
      <c r="D653" s="60"/>
      <c r="E653" s="60"/>
      <c r="F653" s="60"/>
      <c r="G653" s="60">
        <v>1</v>
      </c>
    </row>
    <row r="654" spans="1:7" x14ac:dyDescent="0.25">
      <c r="A654" s="60" t="s">
        <v>1884</v>
      </c>
      <c r="B654" s="60" t="s">
        <v>1885</v>
      </c>
      <c r="C654" s="60">
        <v>1770</v>
      </c>
      <c r="D654" s="60"/>
      <c r="E654" s="60"/>
      <c r="F654" s="60"/>
      <c r="G654" s="60">
        <v>1</v>
      </c>
    </row>
    <row r="655" spans="1:7" x14ac:dyDescent="0.25">
      <c r="A655" s="60" t="s">
        <v>1887</v>
      </c>
      <c r="B655" s="60" t="s">
        <v>1888</v>
      </c>
      <c r="C655" s="60">
        <v>1771</v>
      </c>
      <c r="D655" s="60"/>
      <c r="E655" s="60"/>
      <c r="F655" s="60"/>
      <c r="G655" s="60">
        <v>1</v>
      </c>
    </row>
    <row r="656" spans="1:7" x14ac:dyDescent="0.25">
      <c r="A656" s="60" t="s">
        <v>1890</v>
      </c>
      <c r="B656" s="60" t="s">
        <v>1891</v>
      </c>
      <c r="C656" s="60">
        <v>1772</v>
      </c>
      <c r="D656" s="60"/>
      <c r="E656" s="60"/>
      <c r="F656" s="60"/>
      <c r="G656" s="60">
        <v>1</v>
      </c>
    </row>
    <row r="657" spans="1:7" x14ac:dyDescent="0.25">
      <c r="A657" s="60" t="s">
        <v>1893</v>
      </c>
      <c r="B657" s="60" t="s">
        <v>1894</v>
      </c>
      <c r="C657" s="60">
        <v>1773</v>
      </c>
      <c r="D657" s="60"/>
      <c r="E657" s="60"/>
      <c r="F657" s="60"/>
      <c r="G657" s="60">
        <v>1</v>
      </c>
    </row>
    <row r="658" spans="1:7" x14ac:dyDescent="0.25">
      <c r="A658" s="60" t="s">
        <v>1989</v>
      </c>
      <c r="B658" s="60" t="s">
        <v>1990</v>
      </c>
      <c r="C658" s="60">
        <v>1815</v>
      </c>
      <c r="D658" s="60"/>
      <c r="E658" s="60"/>
      <c r="F658" s="60"/>
      <c r="G658" s="60">
        <v>1</v>
      </c>
    </row>
    <row r="659" spans="1:7" x14ac:dyDescent="0.25">
      <c r="A659" s="60" t="s">
        <v>1896</v>
      </c>
      <c r="B659" s="60" t="s">
        <v>1897</v>
      </c>
      <c r="C659" s="60">
        <v>1776</v>
      </c>
      <c r="D659" s="60"/>
      <c r="E659" s="60"/>
      <c r="F659" s="60"/>
      <c r="G659" s="60">
        <v>1</v>
      </c>
    </row>
    <row r="660" spans="1:7" x14ac:dyDescent="0.25">
      <c r="A660" s="60" t="s">
        <v>1899</v>
      </c>
      <c r="B660" s="60" t="s">
        <v>1900</v>
      </c>
      <c r="C660" s="60">
        <v>1777</v>
      </c>
      <c r="D660" s="60"/>
      <c r="E660" s="60"/>
      <c r="F660" s="60"/>
      <c r="G660" s="60">
        <v>1</v>
      </c>
    </row>
    <row r="661" spans="1:7" x14ac:dyDescent="0.25">
      <c r="A661" s="60" t="s">
        <v>1902</v>
      </c>
      <c r="B661" s="60" t="s">
        <v>1903</v>
      </c>
      <c r="C661" s="60">
        <v>1778</v>
      </c>
      <c r="D661" s="60"/>
      <c r="E661" s="60"/>
      <c r="F661" s="60"/>
      <c r="G661" s="60">
        <v>1</v>
      </c>
    </row>
    <row r="662" spans="1:7" x14ac:dyDescent="0.25">
      <c r="A662" s="60" t="s">
        <v>1905</v>
      </c>
      <c r="B662" s="60" t="s">
        <v>1906</v>
      </c>
      <c r="C662" s="60">
        <v>1779</v>
      </c>
      <c r="D662" s="60"/>
      <c r="E662" s="60"/>
      <c r="F662" s="60"/>
      <c r="G662" s="60">
        <v>1</v>
      </c>
    </row>
    <row r="663" spans="1:7" x14ac:dyDescent="0.25">
      <c r="A663" s="60" t="s">
        <v>1908</v>
      </c>
      <c r="B663" s="60" t="s">
        <v>1909</v>
      </c>
      <c r="C663" s="60">
        <v>1780</v>
      </c>
      <c r="D663" s="60"/>
      <c r="E663" s="60"/>
      <c r="F663" s="60"/>
      <c r="G663" s="60">
        <v>1</v>
      </c>
    </row>
    <row r="664" spans="1:7" x14ac:dyDescent="0.25">
      <c r="A664" s="60" t="s">
        <v>1911</v>
      </c>
      <c r="B664" s="60" t="s">
        <v>1912</v>
      </c>
      <c r="C664" s="60">
        <v>1781</v>
      </c>
      <c r="D664" s="60"/>
      <c r="E664" s="60"/>
      <c r="F664" s="60"/>
      <c r="G664" s="60">
        <v>1</v>
      </c>
    </row>
    <row r="665" spans="1:7" x14ac:dyDescent="0.25">
      <c r="A665" s="60" t="s">
        <v>1914</v>
      </c>
      <c r="B665" s="60" t="s">
        <v>1915</v>
      </c>
      <c r="C665" s="60">
        <v>1782</v>
      </c>
      <c r="D665" s="60"/>
      <c r="E665" s="60"/>
      <c r="F665" s="60"/>
      <c r="G665" s="60">
        <v>1</v>
      </c>
    </row>
    <row r="666" spans="1:7" x14ac:dyDescent="0.25">
      <c r="A666" s="60" t="s">
        <v>1917</v>
      </c>
      <c r="B666" s="60" t="s">
        <v>1918</v>
      </c>
      <c r="C666" s="60">
        <v>1783</v>
      </c>
      <c r="D666" s="60"/>
      <c r="E666" s="60"/>
      <c r="F666" s="60"/>
      <c r="G666" s="60">
        <v>1</v>
      </c>
    </row>
    <row r="667" spans="1:7" x14ac:dyDescent="0.25">
      <c r="A667" s="60" t="s">
        <v>1920</v>
      </c>
      <c r="B667" s="60" t="s">
        <v>1921</v>
      </c>
      <c r="C667" s="60">
        <v>1784</v>
      </c>
      <c r="D667" s="60"/>
      <c r="E667" s="60"/>
      <c r="F667" s="60"/>
      <c r="G667" s="60">
        <v>1</v>
      </c>
    </row>
    <row r="668" spans="1:7" x14ac:dyDescent="0.25">
      <c r="A668" s="60" t="s">
        <v>1923</v>
      </c>
      <c r="B668" s="60" t="s">
        <v>1924</v>
      </c>
      <c r="C668" s="60">
        <v>1785</v>
      </c>
      <c r="D668" s="60"/>
      <c r="E668" s="60"/>
      <c r="F668" s="60"/>
      <c r="G668" s="60">
        <v>1</v>
      </c>
    </row>
    <row r="669" spans="1:7" x14ac:dyDescent="0.25">
      <c r="A669" s="60" t="s">
        <v>1926</v>
      </c>
      <c r="B669" s="60" t="s">
        <v>1927</v>
      </c>
      <c r="C669" s="60">
        <v>1786</v>
      </c>
      <c r="D669" s="60"/>
      <c r="E669" s="60"/>
      <c r="F669" s="60"/>
      <c r="G669" s="60">
        <v>1</v>
      </c>
    </row>
    <row r="670" spans="1:7" x14ac:dyDescent="0.25">
      <c r="A670" s="60" t="s">
        <v>1929</v>
      </c>
      <c r="B670" s="60" t="s">
        <v>1930</v>
      </c>
      <c r="C670" s="60">
        <v>1787</v>
      </c>
      <c r="D670" s="60"/>
      <c r="E670" s="60"/>
      <c r="F670" s="60"/>
      <c r="G670" s="60">
        <v>1</v>
      </c>
    </row>
    <row r="671" spans="1:7" x14ac:dyDescent="0.25">
      <c r="A671" s="60" t="s">
        <v>1932</v>
      </c>
      <c r="B671" s="60" t="s">
        <v>1933</v>
      </c>
      <c r="C671" s="60">
        <v>1788</v>
      </c>
      <c r="D671" s="60"/>
      <c r="E671" s="60"/>
      <c r="F671" s="60"/>
      <c r="G671" s="60">
        <v>1</v>
      </c>
    </row>
    <row r="672" spans="1:7" x14ac:dyDescent="0.25">
      <c r="A672" s="60" t="s">
        <v>1935</v>
      </c>
      <c r="B672" s="60" t="s">
        <v>1936</v>
      </c>
      <c r="C672" s="60">
        <v>1789</v>
      </c>
      <c r="D672" s="60"/>
      <c r="E672" s="60"/>
      <c r="F672" s="60"/>
      <c r="G672" s="60">
        <v>1</v>
      </c>
    </row>
    <row r="673" spans="1:7" x14ac:dyDescent="0.25">
      <c r="A673" s="60" t="s">
        <v>1938</v>
      </c>
      <c r="B673" s="60" t="s">
        <v>1939</v>
      </c>
      <c r="C673" s="60">
        <v>1790</v>
      </c>
      <c r="D673" s="60"/>
      <c r="E673" s="60"/>
      <c r="F673" s="60"/>
      <c r="G673" s="60">
        <v>1</v>
      </c>
    </row>
    <row r="674" spans="1:7" x14ac:dyDescent="0.25">
      <c r="A674" s="60" t="s">
        <v>1941</v>
      </c>
      <c r="B674" s="60" t="s">
        <v>1942</v>
      </c>
      <c r="C674" s="60">
        <v>1791</v>
      </c>
      <c r="D674" s="60"/>
      <c r="E674" s="60"/>
      <c r="F674" s="60"/>
      <c r="G674" s="60">
        <v>1</v>
      </c>
    </row>
    <row r="675" spans="1:7" x14ac:dyDescent="0.25">
      <c r="A675" s="60" t="s">
        <v>1944</v>
      </c>
      <c r="B675" s="60" t="s">
        <v>1945</v>
      </c>
      <c r="C675" s="60">
        <v>1792</v>
      </c>
      <c r="D675" s="60"/>
      <c r="E675" s="60"/>
      <c r="F675" s="60"/>
      <c r="G675" s="60">
        <v>1</v>
      </c>
    </row>
    <row r="676" spans="1:7" x14ac:dyDescent="0.25">
      <c r="A676" s="60" t="s">
        <v>1947</v>
      </c>
      <c r="B676" s="60" t="s">
        <v>1948</v>
      </c>
      <c r="C676" s="60">
        <v>1793</v>
      </c>
      <c r="D676" s="60"/>
      <c r="E676" s="60"/>
      <c r="F676" s="60"/>
      <c r="G676" s="60">
        <v>1</v>
      </c>
    </row>
    <row r="677" spans="1:7" x14ac:dyDescent="0.25">
      <c r="A677" s="60" t="s">
        <v>1950</v>
      </c>
      <c r="B677" s="60" t="s">
        <v>1951</v>
      </c>
      <c r="C677" s="60">
        <v>1794</v>
      </c>
      <c r="D677" s="60"/>
      <c r="E677" s="60"/>
      <c r="F677" s="60"/>
      <c r="G677" s="60">
        <v>1</v>
      </c>
    </row>
    <row r="678" spans="1:7" x14ac:dyDescent="0.25">
      <c r="A678" s="60" t="s">
        <v>1953</v>
      </c>
      <c r="B678" s="60" t="s">
        <v>1954</v>
      </c>
      <c r="C678" s="60">
        <v>1795</v>
      </c>
      <c r="D678" s="60"/>
      <c r="E678" s="60"/>
      <c r="F678" s="60"/>
      <c r="G678" s="60">
        <v>1</v>
      </c>
    </row>
    <row r="679" spans="1:7" x14ac:dyDescent="0.25">
      <c r="A679" s="60" t="s">
        <v>1956</v>
      </c>
      <c r="B679" s="60" t="s">
        <v>1957</v>
      </c>
      <c r="C679" s="60">
        <v>1796</v>
      </c>
      <c r="D679" s="60"/>
      <c r="E679" s="60"/>
      <c r="F679" s="60"/>
      <c r="G679" s="60">
        <v>1</v>
      </c>
    </row>
    <row r="680" spans="1:7" x14ac:dyDescent="0.25">
      <c r="A680" s="60" t="s">
        <v>1959</v>
      </c>
      <c r="B680" s="60" t="s">
        <v>1960</v>
      </c>
      <c r="C680" s="60">
        <v>1797</v>
      </c>
      <c r="D680" s="60"/>
      <c r="E680" s="60"/>
      <c r="F680" s="60"/>
      <c r="G680" s="60">
        <v>1</v>
      </c>
    </row>
    <row r="681" spans="1:7" x14ac:dyDescent="0.25">
      <c r="A681" s="60" t="s">
        <v>1962</v>
      </c>
      <c r="B681" s="60" t="s">
        <v>1963</v>
      </c>
      <c r="C681" s="60">
        <v>1798</v>
      </c>
      <c r="D681" s="60"/>
      <c r="E681" s="60"/>
      <c r="F681" s="60"/>
      <c r="G681" s="60">
        <v>1</v>
      </c>
    </row>
    <row r="682" spans="1:7" x14ac:dyDescent="0.25">
      <c r="A682" s="60" t="s">
        <v>1992</v>
      </c>
      <c r="B682" s="60" t="s">
        <v>1993</v>
      </c>
      <c r="C682" s="60">
        <v>1816</v>
      </c>
      <c r="D682" s="60"/>
      <c r="E682" s="60"/>
      <c r="F682" s="60"/>
      <c r="G682" s="60">
        <v>1</v>
      </c>
    </row>
    <row r="683" spans="1:7" x14ac:dyDescent="0.25">
      <c r="A683" s="60" t="s">
        <v>1965</v>
      </c>
      <c r="B683" s="60" t="s">
        <v>1966</v>
      </c>
      <c r="C683" s="60">
        <v>1799</v>
      </c>
      <c r="D683" s="60"/>
      <c r="E683" s="60"/>
      <c r="F683" s="60"/>
      <c r="G683" s="60">
        <v>1</v>
      </c>
    </row>
    <row r="684" spans="1:7" x14ac:dyDescent="0.25">
      <c r="A684" s="60" t="s">
        <v>1968</v>
      </c>
      <c r="B684" s="60" t="s">
        <v>1969</v>
      </c>
      <c r="C684" s="60">
        <v>1803</v>
      </c>
      <c r="D684" s="60"/>
      <c r="E684" s="60"/>
      <c r="F684" s="60"/>
      <c r="G684" s="60">
        <v>1</v>
      </c>
    </row>
    <row r="685" spans="1:7" x14ac:dyDescent="0.25">
      <c r="A685" s="60" t="s">
        <v>1971</v>
      </c>
      <c r="B685" s="60" t="s">
        <v>1972</v>
      </c>
      <c r="C685" s="60">
        <v>1804</v>
      </c>
      <c r="D685" s="60"/>
      <c r="E685" s="60"/>
      <c r="F685" s="60"/>
      <c r="G685" s="60">
        <v>1</v>
      </c>
    </row>
    <row r="686" spans="1:7" x14ac:dyDescent="0.25">
      <c r="A686" s="60" t="s">
        <v>1974</v>
      </c>
      <c r="B686" s="60" t="s">
        <v>1975</v>
      </c>
      <c r="C686" s="60">
        <v>1805</v>
      </c>
      <c r="D686" s="60"/>
      <c r="E686" s="60"/>
      <c r="F686" s="60"/>
      <c r="G686" s="60">
        <v>1</v>
      </c>
    </row>
    <row r="687" spans="1:7" x14ac:dyDescent="0.25">
      <c r="A687" s="60" t="s">
        <v>1977</v>
      </c>
      <c r="B687" s="60" t="s">
        <v>1978</v>
      </c>
      <c r="C687" s="60">
        <v>1806</v>
      </c>
      <c r="D687" s="60"/>
      <c r="E687" s="60"/>
      <c r="F687" s="60"/>
      <c r="G687" s="60">
        <v>1</v>
      </c>
    </row>
    <row r="688" spans="1:7" x14ac:dyDescent="0.25">
      <c r="A688" s="60" t="s">
        <v>1980</v>
      </c>
      <c r="B688" s="60" t="s">
        <v>1981</v>
      </c>
      <c r="C688" s="60">
        <v>1807</v>
      </c>
      <c r="D688" s="60"/>
      <c r="E688" s="60"/>
      <c r="F688" s="60"/>
      <c r="G688" s="60">
        <v>1</v>
      </c>
    </row>
    <row r="689" spans="1:7" x14ac:dyDescent="0.25">
      <c r="A689" s="60" t="s">
        <v>2095</v>
      </c>
      <c r="B689" s="60" t="s">
        <v>2096</v>
      </c>
      <c r="C689" s="60">
        <v>1935</v>
      </c>
      <c r="D689" s="60"/>
      <c r="E689" s="60"/>
      <c r="F689" s="60"/>
      <c r="G689" s="60">
        <v>1</v>
      </c>
    </row>
    <row r="690" spans="1:7" x14ac:dyDescent="0.25">
      <c r="A690" s="60" t="s">
        <v>2098</v>
      </c>
      <c r="B690" s="60" t="s">
        <v>2099</v>
      </c>
      <c r="C690" s="60">
        <v>1936</v>
      </c>
      <c r="D690" s="60"/>
      <c r="E690" s="60"/>
      <c r="F690" s="60"/>
      <c r="G690" s="60">
        <v>1</v>
      </c>
    </row>
    <row r="691" spans="1:7" x14ac:dyDescent="0.25">
      <c r="A691" s="60" t="s">
        <v>2101</v>
      </c>
      <c r="B691" s="60" t="s">
        <v>2102</v>
      </c>
      <c r="C691" s="60">
        <v>1937</v>
      </c>
      <c r="D691" s="60"/>
      <c r="E691" s="60"/>
      <c r="F691" s="60"/>
      <c r="G691" s="60">
        <v>1</v>
      </c>
    </row>
    <row r="692" spans="1:7" x14ac:dyDescent="0.25">
      <c r="A692" s="60" t="s">
        <v>2104</v>
      </c>
      <c r="B692" s="60" t="s">
        <v>2105</v>
      </c>
      <c r="C692" s="60">
        <v>1938</v>
      </c>
      <c r="D692" s="60"/>
      <c r="E692" s="60"/>
      <c r="F692" s="60"/>
      <c r="G692" s="60">
        <v>1</v>
      </c>
    </row>
    <row r="693" spans="1:7" x14ac:dyDescent="0.25">
      <c r="A693" s="60" t="s">
        <v>2107</v>
      </c>
      <c r="B693" s="60" t="s">
        <v>2108</v>
      </c>
      <c r="C693" s="60">
        <v>1939</v>
      </c>
      <c r="D693" s="60"/>
      <c r="E693" s="60"/>
      <c r="F693" s="60"/>
      <c r="G693" s="60">
        <v>1</v>
      </c>
    </row>
    <row r="694" spans="1:7" x14ac:dyDescent="0.25">
      <c r="A694" s="60" t="s">
        <v>2110</v>
      </c>
      <c r="B694" s="60" t="s">
        <v>2111</v>
      </c>
      <c r="C694" s="60">
        <v>1940</v>
      </c>
      <c r="D694" s="60"/>
      <c r="E694" s="60"/>
      <c r="F694" s="60"/>
      <c r="G694" s="60">
        <v>1</v>
      </c>
    </row>
    <row r="695" spans="1:7" x14ac:dyDescent="0.25">
      <c r="A695" s="60" t="s">
        <v>2113</v>
      </c>
      <c r="B695" s="60" t="s">
        <v>2114</v>
      </c>
      <c r="C695" s="60">
        <v>1941</v>
      </c>
      <c r="D695" s="60"/>
      <c r="E695" s="60"/>
      <c r="F695" s="60"/>
      <c r="G695" s="60">
        <v>1</v>
      </c>
    </row>
    <row r="696" spans="1:7" x14ac:dyDescent="0.25">
      <c r="A696" s="60" t="s">
        <v>2116</v>
      </c>
      <c r="B696" s="60" t="s">
        <v>2117</v>
      </c>
      <c r="C696" s="60">
        <v>1942</v>
      </c>
      <c r="D696" s="60"/>
      <c r="E696" s="60"/>
      <c r="F696" s="60"/>
      <c r="G696" s="60">
        <v>1</v>
      </c>
    </row>
    <row r="697" spans="1:7" x14ac:dyDescent="0.25">
      <c r="A697" s="60" t="s">
        <v>2119</v>
      </c>
      <c r="B697" s="60" t="s">
        <v>2120</v>
      </c>
      <c r="C697" s="60">
        <v>1943</v>
      </c>
      <c r="D697" s="60"/>
      <c r="E697" s="60"/>
      <c r="F697" s="60"/>
      <c r="G697" s="60">
        <v>1</v>
      </c>
    </row>
    <row r="698" spans="1:7" x14ac:dyDescent="0.25">
      <c r="A698" s="60" t="s">
        <v>2122</v>
      </c>
      <c r="B698" s="60" t="s">
        <v>2123</v>
      </c>
      <c r="C698" s="60">
        <v>1944</v>
      </c>
      <c r="D698" s="60"/>
      <c r="E698" s="60"/>
      <c r="F698" s="60"/>
      <c r="G698" s="60">
        <v>1</v>
      </c>
    </row>
    <row r="699" spans="1:7" x14ac:dyDescent="0.25">
      <c r="A699" s="60" t="s">
        <v>2125</v>
      </c>
      <c r="B699" s="60" t="s">
        <v>2126</v>
      </c>
      <c r="C699" s="60">
        <v>1945</v>
      </c>
      <c r="D699" s="60"/>
      <c r="E699" s="60"/>
      <c r="F699" s="60"/>
      <c r="G699" s="60">
        <v>1</v>
      </c>
    </row>
    <row r="700" spans="1:7" x14ac:dyDescent="0.25">
      <c r="A700" s="60" t="s">
        <v>2128</v>
      </c>
      <c r="B700" s="60" t="s">
        <v>2129</v>
      </c>
      <c r="C700" s="60">
        <v>1946</v>
      </c>
      <c r="D700" s="60"/>
      <c r="E700" s="60"/>
      <c r="F700" s="60"/>
      <c r="G700" s="60">
        <v>1</v>
      </c>
    </row>
    <row r="701" spans="1:7" x14ac:dyDescent="0.25">
      <c r="A701" s="60" t="s">
        <v>2131</v>
      </c>
      <c r="B701" s="60" t="s">
        <v>2132</v>
      </c>
      <c r="C701" s="60">
        <v>1947</v>
      </c>
      <c r="D701" s="60"/>
      <c r="E701" s="60"/>
      <c r="F701" s="60"/>
      <c r="G701" s="60">
        <v>1</v>
      </c>
    </row>
    <row r="702" spans="1:7" x14ac:dyDescent="0.25">
      <c r="A702" s="60" t="s">
        <v>2134</v>
      </c>
      <c r="B702" s="60" t="s">
        <v>2135</v>
      </c>
      <c r="C702" s="60">
        <v>1948</v>
      </c>
      <c r="D702" s="60"/>
      <c r="E702" s="60"/>
      <c r="F702" s="60"/>
      <c r="G702" s="60">
        <v>1</v>
      </c>
    </row>
    <row r="703" spans="1:7" x14ac:dyDescent="0.25">
      <c r="A703" s="60" t="s">
        <v>2137</v>
      </c>
      <c r="B703" s="60" t="s">
        <v>2138</v>
      </c>
      <c r="C703" s="60">
        <v>1949</v>
      </c>
      <c r="D703" s="60"/>
      <c r="E703" s="60"/>
      <c r="F703" s="60"/>
      <c r="G703" s="60">
        <v>1</v>
      </c>
    </row>
    <row r="704" spans="1:7" x14ac:dyDescent="0.25">
      <c r="A704" s="60" t="s">
        <v>2140</v>
      </c>
      <c r="B704" s="60" t="s">
        <v>2141</v>
      </c>
      <c r="C704" s="60">
        <v>1950</v>
      </c>
      <c r="D704" s="60"/>
      <c r="E704" s="60"/>
      <c r="F704" s="60"/>
      <c r="G704" s="60">
        <v>1</v>
      </c>
    </row>
    <row r="705" spans="1:7" x14ac:dyDescent="0.25">
      <c r="A705" s="60" t="s">
        <v>2143</v>
      </c>
      <c r="B705" s="60" t="s">
        <v>2144</v>
      </c>
      <c r="C705" s="60">
        <v>1951</v>
      </c>
      <c r="D705" s="60"/>
      <c r="E705" s="60"/>
      <c r="F705" s="60"/>
      <c r="G705" s="60">
        <v>1</v>
      </c>
    </row>
    <row r="706" spans="1:7" x14ac:dyDescent="0.25">
      <c r="A706" s="60" t="s">
        <v>2146</v>
      </c>
      <c r="B706" s="60" t="s">
        <v>2147</v>
      </c>
      <c r="C706" s="60">
        <v>1952</v>
      </c>
      <c r="D706" s="60"/>
      <c r="E706" s="60"/>
      <c r="F706" s="60"/>
      <c r="G706" s="60">
        <v>1</v>
      </c>
    </row>
    <row r="707" spans="1:7" x14ac:dyDescent="0.25">
      <c r="A707" s="60" t="s">
        <v>2149</v>
      </c>
      <c r="B707" s="60" t="s">
        <v>2150</v>
      </c>
      <c r="C707" s="60">
        <v>1953</v>
      </c>
      <c r="D707" s="60"/>
      <c r="E707" s="60"/>
      <c r="F707" s="60"/>
      <c r="G707" s="60">
        <v>1</v>
      </c>
    </row>
    <row r="708" spans="1:7" x14ac:dyDescent="0.25">
      <c r="A708" s="60" t="s">
        <v>2152</v>
      </c>
      <c r="B708" s="60" t="s">
        <v>2153</v>
      </c>
      <c r="C708" s="60">
        <v>1954</v>
      </c>
      <c r="D708" s="60"/>
      <c r="E708" s="60"/>
      <c r="F708" s="60"/>
      <c r="G708" s="60">
        <v>1</v>
      </c>
    </row>
    <row r="709" spans="1:7" x14ac:dyDescent="0.25">
      <c r="A709" s="60" t="s">
        <v>2155</v>
      </c>
      <c r="B709" s="60" t="s">
        <v>2156</v>
      </c>
      <c r="C709" s="60">
        <v>1955</v>
      </c>
      <c r="D709" s="60"/>
      <c r="E709" s="60"/>
      <c r="F709" s="60"/>
      <c r="G709" s="60">
        <v>1</v>
      </c>
    </row>
    <row r="710" spans="1:7" x14ac:dyDescent="0.25">
      <c r="A710" s="60" t="s">
        <v>2158</v>
      </c>
      <c r="B710" s="60" t="s">
        <v>2159</v>
      </c>
      <c r="C710" s="60">
        <v>1956</v>
      </c>
      <c r="D710" s="60"/>
      <c r="E710" s="60"/>
      <c r="F710" s="60"/>
      <c r="G710" s="60">
        <v>1</v>
      </c>
    </row>
    <row r="711" spans="1:7" x14ac:dyDescent="0.25">
      <c r="A711" s="60" t="s">
        <v>2161</v>
      </c>
      <c r="B711" s="60" t="s">
        <v>2162</v>
      </c>
      <c r="C711" s="60">
        <v>1957</v>
      </c>
      <c r="D711" s="60"/>
      <c r="E711" s="60"/>
      <c r="F711" s="60"/>
      <c r="G711" s="60">
        <v>1</v>
      </c>
    </row>
    <row r="712" spans="1:7" x14ac:dyDescent="0.25">
      <c r="A712" s="60" t="s">
        <v>2164</v>
      </c>
      <c r="B712" s="60" t="s">
        <v>2165</v>
      </c>
      <c r="C712" s="60">
        <v>1958</v>
      </c>
      <c r="D712" s="60"/>
      <c r="E712" s="60"/>
      <c r="F712" s="60"/>
      <c r="G712" s="60">
        <v>1</v>
      </c>
    </row>
    <row r="713" spans="1:7" x14ac:dyDescent="0.25">
      <c r="A713" s="60" t="s">
        <v>2167</v>
      </c>
      <c r="B713" s="60" t="s">
        <v>2168</v>
      </c>
      <c r="C713" s="60">
        <v>1959</v>
      </c>
      <c r="D713" s="60"/>
      <c r="E713" s="60"/>
      <c r="F713" s="60"/>
      <c r="G713" s="60">
        <v>1</v>
      </c>
    </row>
    <row r="714" spans="1:7" x14ac:dyDescent="0.25">
      <c r="A714" s="60" t="s">
        <v>2170</v>
      </c>
      <c r="B714" s="60" t="s">
        <v>2171</v>
      </c>
      <c r="C714" s="60">
        <v>1960</v>
      </c>
      <c r="D714" s="60"/>
      <c r="E714" s="60"/>
      <c r="F714" s="60"/>
      <c r="G714" s="60">
        <v>1</v>
      </c>
    </row>
    <row r="715" spans="1:7" x14ac:dyDescent="0.25">
      <c r="A715" s="60" t="s">
        <v>2173</v>
      </c>
      <c r="B715" s="60" t="s">
        <v>2174</v>
      </c>
      <c r="C715" s="60">
        <v>1963</v>
      </c>
      <c r="D715" s="60"/>
      <c r="E715" s="60"/>
      <c r="F715" s="60"/>
      <c r="G715" s="60">
        <v>1</v>
      </c>
    </row>
    <row r="716" spans="1:7" x14ac:dyDescent="0.25">
      <c r="A716" s="60" t="s">
        <v>2176</v>
      </c>
      <c r="B716" s="60" t="s">
        <v>2177</v>
      </c>
      <c r="C716" s="60">
        <v>1969</v>
      </c>
      <c r="D716" s="60"/>
      <c r="E716" s="60"/>
      <c r="F716" s="60"/>
      <c r="G716" s="60">
        <v>1</v>
      </c>
    </row>
    <row r="717" spans="1:7" x14ac:dyDescent="0.25">
      <c r="A717" s="60" t="s">
        <v>2179</v>
      </c>
      <c r="B717" s="60" t="s">
        <v>2180</v>
      </c>
      <c r="C717" s="60">
        <v>1970</v>
      </c>
      <c r="D717" s="60"/>
      <c r="E717" s="60"/>
      <c r="F717" s="60"/>
      <c r="G717" s="60">
        <v>1</v>
      </c>
    </row>
    <row r="718" spans="1:7" x14ac:dyDescent="0.25">
      <c r="A718" s="60" t="s">
        <v>2182</v>
      </c>
      <c r="B718" s="60" t="s">
        <v>2183</v>
      </c>
      <c r="C718" s="60">
        <v>1971</v>
      </c>
      <c r="D718" s="60"/>
      <c r="E718" s="60"/>
      <c r="F718" s="60"/>
      <c r="G718" s="60">
        <v>1</v>
      </c>
    </row>
    <row r="719" spans="1:7" x14ac:dyDescent="0.25">
      <c r="A719" s="60" t="s">
        <v>2185</v>
      </c>
      <c r="B719" s="60" t="s">
        <v>2186</v>
      </c>
      <c r="C719" s="60">
        <v>1972</v>
      </c>
      <c r="D719" s="60"/>
      <c r="E719" s="60"/>
      <c r="F719" s="60"/>
      <c r="G719" s="60">
        <v>1</v>
      </c>
    </row>
    <row r="720" spans="1:7" x14ac:dyDescent="0.25">
      <c r="A720" s="60" t="s">
        <v>2188</v>
      </c>
      <c r="B720" s="60" t="s">
        <v>2189</v>
      </c>
      <c r="C720" s="60">
        <v>1973</v>
      </c>
      <c r="D720" s="60"/>
      <c r="E720" s="60"/>
      <c r="F720" s="60"/>
      <c r="G720" s="60">
        <v>1</v>
      </c>
    </row>
    <row r="721" spans="1:7" x14ac:dyDescent="0.25">
      <c r="A721" s="60" t="s">
        <v>2191</v>
      </c>
      <c r="B721" s="60" t="s">
        <v>2192</v>
      </c>
      <c r="C721" s="60">
        <v>1974</v>
      </c>
      <c r="D721" s="60"/>
      <c r="E721" s="60"/>
      <c r="F721" s="60"/>
      <c r="G721" s="60">
        <v>1</v>
      </c>
    </row>
    <row r="722" spans="1:7" x14ac:dyDescent="0.25">
      <c r="A722" s="60" t="s">
        <v>2194</v>
      </c>
      <c r="B722" s="60" t="s">
        <v>2195</v>
      </c>
      <c r="C722" s="60">
        <v>1975</v>
      </c>
      <c r="D722" s="60"/>
      <c r="E722" s="60"/>
      <c r="F722" s="60"/>
      <c r="G722" s="60">
        <v>1</v>
      </c>
    </row>
    <row r="723" spans="1:7" x14ac:dyDescent="0.25">
      <c r="A723" s="60" t="s">
        <v>2197</v>
      </c>
      <c r="B723" s="60" t="s">
        <v>2198</v>
      </c>
      <c r="C723" s="60">
        <v>1976</v>
      </c>
      <c r="D723" s="60"/>
      <c r="E723" s="60"/>
      <c r="F723" s="60"/>
      <c r="G723" s="60">
        <v>1</v>
      </c>
    </row>
    <row r="724" spans="1:7" x14ac:dyDescent="0.25">
      <c r="A724" s="60" t="s">
        <v>2200</v>
      </c>
      <c r="B724" s="60" t="s">
        <v>2201</v>
      </c>
      <c r="C724" s="60">
        <v>1977</v>
      </c>
      <c r="D724" s="60"/>
      <c r="E724" s="60"/>
      <c r="F724" s="60"/>
      <c r="G724" s="60">
        <v>1</v>
      </c>
    </row>
    <row r="725" spans="1:7" x14ac:dyDescent="0.25">
      <c r="A725" s="60" t="s">
        <v>2203</v>
      </c>
      <c r="B725" s="60" t="s">
        <v>2204</v>
      </c>
      <c r="C725" s="60">
        <v>1978</v>
      </c>
      <c r="D725" s="60"/>
      <c r="E725" s="60"/>
      <c r="F725" s="60"/>
      <c r="G725" s="60">
        <v>1</v>
      </c>
    </row>
    <row r="726" spans="1:7" x14ac:dyDescent="0.25">
      <c r="A726" s="60" t="s">
        <v>2206</v>
      </c>
      <c r="B726" s="60" t="s">
        <v>2207</v>
      </c>
      <c r="C726" s="60">
        <v>1979</v>
      </c>
      <c r="D726" s="60"/>
      <c r="E726" s="60"/>
      <c r="F726" s="60"/>
      <c r="G726" s="60">
        <v>1</v>
      </c>
    </row>
    <row r="727" spans="1:7" x14ac:dyDescent="0.25">
      <c r="A727" s="60" t="s">
        <v>2209</v>
      </c>
      <c r="B727" s="60" t="s">
        <v>2210</v>
      </c>
      <c r="C727" s="60">
        <v>1980</v>
      </c>
      <c r="D727" s="60"/>
      <c r="E727" s="60"/>
      <c r="F727" s="60"/>
      <c r="G727" s="60">
        <v>1</v>
      </c>
    </row>
    <row r="728" spans="1:7" x14ac:dyDescent="0.25">
      <c r="A728" s="60" t="s">
        <v>2212</v>
      </c>
      <c r="B728" s="60" t="s">
        <v>2213</v>
      </c>
      <c r="C728" s="60">
        <v>1981</v>
      </c>
      <c r="D728" s="60"/>
      <c r="E728" s="60"/>
      <c r="F728" s="60"/>
      <c r="G728" s="60">
        <v>1</v>
      </c>
    </row>
    <row r="729" spans="1:7" x14ac:dyDescent="0.25">
      <c r="A729" s="60" t="s">
        <v>2215</v>
      </c>
      <c r="B729" s="60" t="s">
        <v>2216</v>
      </c>
      <c r="C729" s="60">
        <v>1982</v>
      </c>
      <c r="D729" s="60"/>
      <c r="E729" s="60"/>
      <c r="F729" s="60"/>
      <c r="G729" s="60">
        <v>1</v>
      </c>
    </row>
    <row r="730" spans="1:7" x14ac:dyDescent="0.25">
      <c r="A730" s="60" t="s">
        <v>2218</v>
      </c>
      <c r="B730" s="60" t="s">
        <v>2219</v>
      </c>
      <c r="C730" s="60">
        <v>1983</v>
      </c>
      <c r="D730" s="60"/>
      <c r="E730" s="60"/>
      <c r="F730" s="60"/>
      <c r="G730" s="60">
        <v>1</v>
      </c>
    </row>
    <row r="731" spans="1:7" x14ac:dyDescent="0.25">
      <c r="A731" s="60" t="s">
        <v>2221</v>
      </c>
      <c r="B731" s="60" t="s">
        <v>2222</v>
      </c>
      <c r="C731" s="60">
        <v>1984</v>
      </c>
      <c r="D731" s="60"/>
      <c r="E731" s="60"/>
      <c r="F731" s="60"/>
      <c r="G731" s="60">
        <v>1</v>
      </c>
    </row>
    <row r="732" spans="1:7" x14ac:dyDescent="0.25">
      <c r="A732" s="60" t="s">
        <v>2224</v>
      </c>
      <c r="B732" s="60" t="s">
        <v>2225</v>
      </c>
      <c r="C732" s="60">
        <v>1985</v>
      </c>
      <c r="D732" s="60"/>
      <c r="E732" s="60"/>
      <c r="F732" s="60"/>
      <c r="G732" s="60">
        <v>1</v>
      </c>
    </row>
    <row r="733" spans="1:7" x14ac:dyDescent="0.25">
      <c r="A733" s="60" t="s">
        <v>2227</v>
      </c>
      <c r="B733" s="60" t="s">
        <v>2228</v>
      </c>
      <c r="C733" s="60">
        <v>1986</v>
      </c>
      <c r="D733" s="60"/>
      <c r="E733" s="60"/>
      <c r="F733" s="60"/>
      <c r="G733" s="60">
        <v>1</v>
      </c>
    </row>
    <row r="734" spans="1:7" x14ac:dyDescent="0.25">
      <c r="A734" s="60" t="s">
        <v>2230</v>
      </c>
      <c r="B734" s="60" t="s">
        <v>2231</v>
      </c>
      <c r="C734" s="60">
        <v>1987</v>
      </c>
      <c r="D734" s="60"/>
      <c r="E734" s="60"/>
      <c r="F734" s="60"/>
      <c r="G734" s="60">
        <v>1</v>
      </c>
    </row>
    <row r="735" spans="1:7" x14ac:dyDescent="0.25">
      <c r="A735" s="60" t="s">
        <v>2233</v>
      </c>
      <c r="B735" s="60" t="s">
        <v>2234</v>
      </c>
      <c r="C735" s="60">
        <v>1988</v>
      </c>
      <c r="D735" s="60"/>
      <c r="E735" s="60"/>
      <c r="F735" s="60"/>
      <c r="G735" s="60">
        <v>1</v>
      </c>
    </row>
    <row r="736" spans="1:7" x14ac:dyDescent="0.25">
      <c r="A736" s="60" t="s">
        <v>2236</v>
      </c>
      <c r="B736" s="60" t="s">
        <v>2237</v>
      </c>
      <c r="C736" s="60">
        <v>1989</v>
      </c>
      <c r="D736" s="60"/>
      <c r="E736" s="60"/>
      <c r="F736" s="60"/>
      <c r="G736" s="60">
        <v>1</v>
      </c>
    </row>
    <row r="737" spans="1:7" x14ac:dyDescent="0.25">
      <c r="A737" s="60" t="s">
        <v>2239</v>
      </c>
      <c r="B737" s="60" t="s">
        <v>2240</v>
      </c>
      <c r="C737" s="60">
        <v>1990</v>
      </c>
      <c r="D737" s="60"/>
      <c r="E737" s="60"/>
      <c r="F737" s="60"/>
      <c r="G737" s="60">
        <v>1</v>
      </c>
    </row>
    <row r="738" spans="1:7" x14ac:dyDescent="0.25">
      <c r="A738" s="60" t="s">
        <v>2242</v>
      </c>
      <c r="B738" s="60" t="s">
        <v>2243</v>
      </c>
      <c r="C738" s="60">
        <v>1991</v>
      </c>
      <c r="D738" s="60">
        <v>2014</v>
      </c>
      <c r="E738" s="60"/>
      <c r="F738" s="60"/>
      <c r="G738" s="60">
        <v>2</v>
      </c>
    </row>
    <row r="739" spans="1:7" x14ac:dyDescent="0.25">
      <c r="A739" s="60" t="s">
        <v>2245</v>
      </c>
      <c r="B739" s="60" t="s">
        <v>2246</v>
      </c>
      <c r="C739" s="60">
        <v>1992</v>
      </c>
      <c r="D739" s="60"/>
      <c r="E739" s="60"/>
      <c r="F739" s="60"/>
      <c r="G739" s="60">
        <v>1</v>
      </c>
    </row>
    <row r="740" spans="1:7" x14ac:dyDescent="0.25">
      <c r="A740" s="60" t="s">
        <v>2248</v>
      </c>
      <c r="B740" s="60" t="s">
        <v>2249</v>
      </c>
      <c r="C740" s="60">
        <v>1995</v>
      </c>
      <c r="D740" s="60">
        <v>2013</v>
      </c>
      <c r="E740" s="60"/>
      <c r="F740" s="60"/>
      <c r="G740" s="60">
        <v>2</v>
      </c>
    </row>
    <row r="741" spans="1:7" x14ac:dyDescent="0.25">
      <c r="A741" s="60" t="s">
        <v>2251</v>
      </c>
      <c r="B741" s="60" t="s">
        <v>2252</v>
      </c>
      <c r="C741" s="60">
        <v>1996</v>
      </c>
      <c r="D741" s="60"/>
      <c r="E741" s="60"/>
      <c r="F741" s="60"/>
      <c r="G741" s="60">
        <v>1</v>
      </c>
    </row>
    <row r="742" spans="1:7" x14ac:dyDescent="0.25">
      <c r="A742" s="60" t="s">
        <v>2254</v>
      </c>
      <c r="B742" s="60" t="s">
        <v>2255</v>
      </c>
      <c r="C742" s="60">
        <v>1997</v>
      </c>
      <c r="D742" s="60"/>
      <c r="E742" s="60"/>
      <c r="F742" s="60"/>
      <c r="G742" s="60">
        <v>1</v>
      </c>
    </row>
    <row r="743" spans="1:7" x14ac:dyDescent="0.25">
      <c r="A743" s="60" t="s">
        <v>2257</v>
      </c>
      <c r="B743" s="60" t="s">
        <v>2258</v>
      </c>
      <c r="C743" s="60">
        <v>1998</v>
      </c>
      <c r="D743" s="60"/>
      <c r="E743" s="60"/>
      <c r="F743" s="60"/>
      <c r="G743" s="60">
        <v>1</v>
      </c>
    </row>
    <row r="744" spans="1:7" x14ac:dyDescent="0.25">
      <c r="A744" s="60" t="s">
        <v>2260</v>
      </c>
      <c r="B744" s="60" t="s">
        <v>2261</v>
      </c>
      <c r="C744" s="60">
        <v>1999</v>
      </c>
      <c r="D744" s="60"/>
      <c r="E744" s="60"/>
      <c r="F744" s="60"/>
      <c r="G744" s="60">
        <v>1</v>
      </c>
    </row>
    <row r="745" spans="1:7" x14ac:dyDescent="0.25">
      <c r="A745" s="60" t="s">
        <v>2263</v>
      </c>
      <c r="B745" s="60" t="s">
        <v>2264</v>
      </c>
      <c r="C745" s="60">
        <v>2000</v>
      </c>
      <c r="D745" s="60"/>
      <c r="E745" s="60"/>
      <c r="F745" s="60"/>
      <c r="G745" s="60">
        <v>1</v>
      </c>
    </row>
    <row r="746" spans="1:7" x14ac:dyDescent="0.25">
      <c r="A746" s="60" t="s">
        <v>2266</v>
      </c>
      <c r="B746" s="60" t="s">
        <v>2267</v>
      </c>
      <c r="C746" s="60">
        <v>2001</v>
      </c>
      <c r="D746" s="60"/>
      <c r="E746" s="60"/>
      <c r="F746" s="60"/>
      <c r="G746" s="60">
        <v>1</v>
      </c>
    </row>
    <row r="747" spans="1:7" x14ac:dyDescent="0.25">
      <c r="A747" s="60" t="s">
        <v>2269</v>
      </c>
      <c r="B747" s="60" t="s">
        <v>2270</v>
      </c>
      <c r="C747" s="60">
        <v>2002</v>
      </c>
      <c r="D747" s="60"/>
      <c r="E747" s="60"/>
      <c r="F747" s="60"/>
      <c r="G747" s="60">
        <v>1</v>
      </c>
    </row>
    <row r="748" spans="1:7" x14ac:dyDescent="0.25">
      <c r="A748" s="60" t="s">
        <v>2272</v>
      </c>
      <c r="B748" s="60" t="s">
        <v>2273</v>
      </c>
      <c r="C748" s="60">
        <v>2003</v>
      </c>
      <c r="D748" s="60"/>
      <c r="E748" s="60"/>
      <c r="F748" s="60"/>
      <c r="G748" s="60">
        <v>1</v>
      </c>
    </row>
    <row r="749" spans="1:7" x14ac:dyDescent="0.25">
      <c r="A749" s="60" t="s">
        <v>2275</v>
      </c>
      <c r="B749" s="60" t="s">
        <v>2276</v>
      </c>
      <c r="C749" s="60">
        <v>2004</v>
      </c>
      <c r="D749" s="60"/>
      <c r="E749" s="60"/>
      <c r="F749" s="60"/>
      <c r="G749" s="60">
        <v>1</v>
      </c>
    </row>
    <row r="750" spans="1:7" x14ac:dyDescent="0.25">
      <c r="A750" s="60" t="s">
        <v>2278</v>
      </c>
      <c r="B750" s="60" t="s">
        <v>2279</v>
      </c>
      <c r="C750" s="60">
        <v>2005</v>
      </c>
      <c r="D750" s="60"/>
      <c r="E750" s="60"/>
      <c r="F750" s="60"/>
      <c r="G750" s="60">
        <v>1</v>
      </c>
    </row>
    <row r="751" spans="1:7" x14ac:dyDescent="0.25">
      <c r="A751" s="60" t="s">
        <v>2281</v>
      </c>
      <c r="B751" s="60" t="s">
        <v>2282</v>
      </c>
      <c r="C751" s="60">
        <v>2006</v>
      </c>
      <c r="D751" s="60"/>
      <c r="E751" s="60"/>
      <c r="F751" s="60"/>
      <c r="G751" s="60">
        <v>1</v>
      </c>
    </row>
    <row r="752" spans="1:7" x14ac:dyDescent="0.25">
      <c r="A752" s="60" t="s">
        <v>2284</v>
      </c>
      <c r="B752" s="60" t="s">
        <v>2285</v>
      </c>
      <c r="C752" s="60">
        <v>2007</v>
      </c>
      <c r="D752" s="60"/>
      <c r="E752" s="60"/>
      <c r="F752" s="60"/>
      <c r="G752" s="60">
        <v>1</v>
      </c>
    </row>
    <row r="753" spans="1:7" x14ac:dyDescent="0.25">
      <c r="A753" s="60" t="s">
        <v>2287</v>
      </c>
      <c r="B753" s="60" t="s">
        <v>2288</v>
      </c>
      <c r="C753" s="60">
        <v>2008</v>
      </c>
      <c r="D753" s="60"/>
      <c r="E753" s="60"/>
      <c r="F753" s="60"/>
      <c r="G753" s="60">
        <v>1</v>
      </c>
    </row>
    <row r="754" spans="1:7" x14ac:dyDescent="0.25">
      <c r="A754" s="60" t="s">
        <v>2290</v>
      </c>
      <c r="B754" s="60" t="s">
        <v>2291</v>
      </c>
      <c r="C754" s="60">
        <v>2009</v>
      </c>
      <c r="D754" s="60"/>
      <c r="E754" s="60"/>
      <c r="F754" s="60"/>
      <c r="G754" s="60">
        <v>1</v>
      </c>
    </row>
    <row r="755" spans="1:7" x14ac:dyDescent="0.25">
      <c r="A755" s="60" t="s">
        <v>2293</v>
      </c>
      <c r="B755" s="60" t="s">
        <v>2294</v>
      </c>
      <c r="C755" s="60">
        <v>2010</v>
      </c>
      <c r="D755" s="60"/>
      <c r="E755" s="60"/>
      <c r="F755" s="60"/>
      <c r="G755" s="60">
        <v>1</v>
      </c>
    </row>
    <row r="756" spans="1:7" x14ac:dyDescent="0.25">
      <c r="A756" s="60" t="s">
        <v>2296</v>
      </c>
      <c r="B756" s="60" t="s">
        <v>2297</v>
      </c>
      <c r="C756" s="60">
        <v>2012</v>
      </c>
      <c r="D756" s="60"/>
      <c r="E756" s="60"/>
      <c r="F756" s="60"/>
      <c r="G756" s="60">
        <v>1</v>
      </c>
    </row>
    <row r="757" spans="1:7" x14ac:dyDescent="0.25">
      <c r="A757" s="60" t="s">
        <v>2301</v>
      </c>
      <c r="B757" s="60" t="s">
        <v>2302</v>
      </c>
      <c r="C757" s="60">
        <v>2015</v>
      </c>
      <c r="D757" s="60"/>
      <c r="E757" s="60"/>
      <c r="F757" s="60"/>
      <c r="G757" s="60">
        <v>1</v>
      </c>
    </row>
    <row r="758" spans="1:7" x14ac:dyDescent="0.25">
      <c r="A758" s="60" t="s">
        <v>2304</v>
      </c>
      <c r="B758" s="60" t="s">
        <v>2305</v>
      </c>
      <c r="C758" s="60">
        <v>2016</v>
      </c>
      <c r="D758" s="60"/>
      <c r="E758" s="60"/>
      <c r="F758" s="60"/>
      <c r="G758" s="60">
        <v>1</v>
      </c>
    </row>
    <row r="759" spans="1:7" x14ac:dyDescent="0.25">
      <c r="A759" s="60" t="s">
        <v>2307</v>
      </c>
      <c r="B759" s="60" t="s">
        <v>2308</v>
      </c>
      <c r="C759" s="60">
        <v>2017</v>
      </c>
      <c r="D759" s="60"/>
      <c r="E759" s="60"/>
      <c r="F759" s="60"/>
      <c r="G759" s="60">
        <v>1</v>
      </c>
    </row>
    <row r="760" spans="1:7" x14ac:dyDescent="0.25">
      <c r="A760" s="60" t="s">
        <v>2310</v>
      </c>
      <c r="B760" s="60" t="s">
        <v>2311</v>
      </c>
      <c r="C760" s="60">
        <v>2018</v>
      </c>
      <c r="D760" s="60"/>
      <c r="E760" s="60"/>
      <c r="F760" s="60"/>
      <c r="G760" s="60">
        <v>1</v>
      </c>
    </row>
    <row r="761" spans="1:7" x14ac:dyDescent="0.25">
      <c r="A761" s="60" t="s">
        <v>2313</v>
      </c>
      <c r="B761" s="60" t="s">
        <v>2314</v>
      </c>
      <c r="C761" s="60">
        <v>2019</v>
      </c>
      <c r="D761" s="60"/>
      <c r="E761" s="60"/>
      <c r="F761" s="60"/>
      <c r="G761" s="60">
        <v>1</v>
      </c>
    </row>
    <row r="762" spans="1:7" x14ac:dyDescent="0.25">
      <c r="A762" s="60" t="s">
        <v>2316</v>
      </c>
      <c r="B762" s="60" t="s">
        <v>2317</v>
      </c>
      <c r="C762" s="60">
        <v>2020</v>
      </c>
      <c r="D762" s="60"/>
      <c r="E762" s="60"/>
      <c r="F762" s="60"/>
      <c r="G762" s="60">
        <v>1</v>
      </c>
    </row>
    <row r="763" spans="1:7" x14ac:dyDescent="0.25">
      <c r="A763" s="60" t="s">
        <v>2319</v>
      </c>
      <c r="B763" s="60" t="s">
        <v>2320</v>
      </c>
      <c r="C763" s="60">
        <v>2021</v>
      </c>
      <c r="D763" s="60"/>
      <c r="E763" s="60"/>
      <c r="F763" s="60"/>
      <c r="G763" s="60">
        <v>1</v>
      </c>
    </row>
    <row r="764" spans="1:7" x14ac:dyDescent="0.25">
      <c r="A764" s="60" t="s">
        <v>2322</v>
      </c>
      <c r="B764" s="60" t="s">
        <v>2323</v>
      </c>
      <c r="C764" s="60">
        <v>2022</v>
      </c>
      <c r="D764" s="60"/>
      <c r="E764" s="60"/>
      <c r="F764" s="60"/>
      <c r="G764" s="60">
        <v>1</v>
      </c>
    </row>
    <row r="765" spans="1:7" x14ac:dyDescent="0.25">
      <c r="A765" s="60" t="s">
        <v>2325</v>
      </c>
      <c r="B765" s="60" t="s">
        <v>2326</v>
      </c>
      <c r="C765" s="60">
        <v>2023</v>
      </c>
      <c r="D765" s="60"/>
      <c r="E765" s="60"/>
      <c r="F765" s="60"/>
      <c r="G765" s="60">
        <v>1</v>
      </c>
    </row>
    <row r="766" spans="1:7" x14ac:dyDescent="0.25">
      <c r="A766" s="60" t="s">
        <v>2328</v>
      </c>
      <c r="B766" s="60" t="s">
        <v>2329</v>
      </c>
      <c r="C766" s="60">
        <v>2024</v>
      </c>
      <c r="D766" s="60"/>
      <c r="E766" s="60"/>
      <c r="F766" s="60"/>
      <c r="G766" s="60">
        <v>1</v>
      </c>
    </row>
    <row r="767" spans="1:7" x14ac:dyDescent="0.25">
      <c r="A767" s="60" t="s">
        <v>2331</v>
      </c>
      <c r="B767" s="60" t="s">
        <v>2332</v>
      </c>
      <c r="C767" s="60">
        <v>2119</v>
      </c>
      <c r="D767" s="60"/>
      <c r="E767" s="60"/>
      <c r="F767" s="60"/>
      <c r="G767" s="60">
        <v>1</v>
      </c>
    </row>
    <row r="768" spans="1:7" x14ac:dyDescent="0.25">
      <c r="A768" s="60" t="s">
        <v>2334</v>
      </c>
      <c r="B768" s="60" t="s">
        <v>2335</v>
      </c>
      <c r="C768" s="60">
        <v>2120</v>
      </c>
      <c r="D768" s="60"/>
      <c r="E768" s="60"/>
      <c r="F768" s="60"/>
      <c r="G768" s="60">
        <v>1</v>
      </c>
    </row>
    <row r="769" spans="1:7" x14ac:dyDescent="0.25">
      <c r="A769" s="60" t="s">
        <v>2337</v>
      </c>
      <c r="B769" s="60" t="s">
        <v>2338</v>
      </c>
      <c r="C769" s="60">
        <v>2121</v>
      </c>
      <c r="D769" s="60"/>
      <c r="E769" s="60"/>
      <c r="F769" s="60"/>
      <c r="G769" s="60">
        <v>1</v>
      </c>
    </row>
    <row r="770" spans="1:7" x14ac:dyDescent="0.25">
      <c r="A770" s="60" t="s">
        <v>2340</v>
      </c>
      <c r="B770" s="60" t="s">
        <v>2341</v>
      </c>
      <c r="C770" s="60">
        <v>2122</v>
      </c>
      <c r="D770" s="60"/>
      <c r="E770" s="60"/>
      <c r="F770" s="60"/>
      <c r="G770" s="60">
        <v>1</v>
      </c>
    </row>
    <row r="771" spans="1:7" x14ac:dyDescent="0.25">
      <c r="A771" s="60" t="s">
        <v>2343</v>
      </c>
      <c r="B771" s="60" t="s">
        <v>2344</v>
      </c>
      <c r="C771" s="60">
        <v>2123</v>
      </c>
      <c r="D771" s="60"/>
      <c r="E771" s="60"/>
      <c r="F771" s="60"/>
      <c r="G771" s="60">
        <v>1</v>
      </c>
    </row>
    <row r="772" spans="1:7" x14ac:dyDescent="0.25">
      <c r="A772" s="60" t="s">
        <v>2346</v>
      </c>
      <c r="B772" s="60" t="s">
        <v>2347</v>
      </c>
      <c r="C772" s="60">
        <v>2124</v>
      </c>
      <c r="D772" s="60"/>
      <c r="E772" s="60"/>
      <c r="F772" s="60"/>
      <c r="G772" s="60">
        <v>1</v>
      </c>
    </row>
    <row r="773" spans="1:7" x14ac:dyDescent="0.25">
      <c r="A773" s="60" t="s">
        <v>2349</v>
      </c>
      <c r="B773" s="60" t="s">
        <v>2350</v>
      </c>
      <c r="C773" s="60">
        <v>2125</v>
      </c>
      <c r="D773" s="60"/>
      <c r="E773" s="60"/>
      <c r="F773" s="60"/>
      <c r="G773" s="60">
        <v>1</v>
      </c>
    </row>
    <row r="774" spans="1:7" x14ac:dyDescent="0.25">
      <c r="A774" s="60" t="s">
        <v>2352</v>
      </c>
      <c r="B774" s="60" t="s">
        <v>2353</v>
      </c>
      <c r="C774" s="60">
        <v>2126</v>
      </c>
      <c r="D774" s="60"/>
      <c r="E774" s="60"/>
      <c r="F774" s="60"/>
      <c r="G774" s="60">
        <v>1</v>
      </c>
    </row>
    <row r="775" spans="1:7" x14ac:dyDescent="0.25">
      <c r="A775" s="60" t="s">
        <v>2355</v>
      </c>
      <c r="B775" s="60" t="s">
        <v>2356</v>
      </c>
      <c r="C775" s="60">
        <v>2127</v>
      </c>
      <c r="D775" s="60"/>
      <c r="E775" s="60"/>
      <c r="F775" s="60"/>
      <c r="G775" s="60">
        <v>1</v>
      </c>
    </row>
    <row r="776" spans="1:7" x14ac:dyDescent="0.25">
      <c r="A776" s="60" t="s">
        <v>2358</v>
      </c>
      <c r="B776" s="60" t="s">
        <v>2359</v>
      </c>
      <c r="C776" s="60">
        <v>2128</v>
      </c>
      <c r="D776" s="60"/>
      <c r="E776" s="60"/>
      <c r="F776" s="60"/>
      <c r="G776" s="60">
        <v>1</v>
      </c>
    </row>
    <row r="777" spans="1:7" x14ac:dyDescent="0.25">
      <c r="A777" s="60" t="s">
        <v>2361</v>
      </c>
      <c r="B777" s="60" t="s">
        <v>2362</v>
      </c>
      <c r="C777" s="60">
        <v>2129</v>
      </c>
      <c r="D777" s="60"/>
      <c r="E777" s="60"/>
      <c r="F777" s="60"/>
      <c r="G777" s="60">
        <v>1</v>
      </c>
    </row>
    <row r="778" spans="1:7" x14ac:dyDescent="0.25">
      <c r="A778" s="60" t="s">
        <v>2364</v>
      </c>
      <c r="B778" s="60" t="s">
        <v>2365</v>
      </c>
      <c r="C778" s="60">
        <v>2130</v>
      </c>
      <c r="D778" s="60"/>
      <c r="E778" s="60"/>
      <c r="F778" s="60"/>
      <c r="G778" s="60">
        <v>1</v>
      </c>
    </row>
    <row r="779" spans="1:7" x14ac:dyDescent="0.25">
      <c r="A779" s="60" t="s">
        <v>2367</v>
      </c>
      <c r="B779" s="60" t="s">
        <v>2368</v>
      </c>
      <c r="C779" s="60">
        <v>2131</v>
      </c>
      <c r="D779" s="60"/>
      <c r="E779" s="60"/>
      <c r="F779" s="60"/>
      <c r="G779" s="60">
        <v>1</v>
      </c>
    </row>
    <row r="780" spans="1:7" x14ac:dyDescent="0.25">
      <c r="A780" s="60" t="s">
        <v>2370</v>
      </c>
      <c r="B780" s="60" t="s">
        <v>2371</v>
      </c>
      <c r="C780" s="60">
        <v>2132</v>
      </c>
      <c r="D780" s="60"/>
      <c r="E780" s="60"/>
      <c r="F780" s="60"/>
      <c r="G780" s="60">
        <v>1</v>
      </c>
    </row>
    <row r="781" spans="1:7" x14ac:dyDescent="0.25">
      <c r="A781" s="60" t="s">
        <v>2373</v>
      </c>
      <c r="B781" s="60" t="s">
        <v>2374</v>
      </c>
      <c r="C781" s="60">
        <v>2133</v>
      </c>
      <c r="D781" s="60"/>
      <c r="E781" s="60"/>
      <c r="F781" s="60"/>
      <c r="G781" s="60">
        <v>1</v>
      </c>
    </row>
    <row r="782" spans="1:7" x14ac:dyDescent="0.25">
      <c r="A782" s="60" t="s">
        <v>2376</v>
      </c>
      <c r="B782" s="60" t="s">
        <v>2377</v>
      </c>
      <c r="C782" s="60">
        <v>2134</v>
      </c>
      <c r="D782" s="60"/>
      <c r="E782" s="60"/>
      <c r="F782" s="60"/>
      <c r="G782" s="60">
        <v>1</v>
      </c>
    </row>
    <row r="783" spans="1:7" x14ac:dyDescent="0.25">
      <c r="A783" s="60" t="s">
        <v>2379</v>
      </c>
      <c r="B783" s="60" t="s">
        <v>2380</v>
      </c>
      <c r="C783" s="60">
        <v>2135</v>
      </c>
      <c r="D783" s="60"/>
      <c r="E783" s="60"/>
      <c r="F783" s="60"/>
      <c r="G783" s="60">
        <v>1</v>
      </c>
    </row>
    <row r="784" spans="1:7" x14ac:dyDescent="0.25">
      <c r="A784" s="60" t="s">
        <v>2382</v>
      </c>
      <c r="B784" s="60" t="s">
        <v>2383</v>
      </c>
      <c r="C784" s="60">
        <v>2136</v>
      </c>
      <c r="D784" s="60"/>
      <c r="E784" s="60"/>
      <c r="F784" s="60"/>
      <c r="G784" s="60">
        <v>1</v>
      </c>
    </row>
    <row r="785" spans="1:7" x14ac:dyDescent="0.25">
      <c r="A785" s="60" t="s">
        <v>2385</v>
      </c>
      <c r="B785" s="60" t="s">
        <v>2386</v>
      </c>
      <c r="C785" s="60">
        <v>2137</v>
      </c>
      <c r="D785" s="60"/>
      <c r="E785" s="60"/>
      <c r="F785" s="60"/>
      <c r="G785" s="60">
        <v>1</v>
      </c>
    </row>
    <row r="786" spans="1:7" x14ac:dyDescent="0.25">
      <c r="A786" s="60" t="s">
        <v>2550</v>
      </c>
      <c r="B786" s="60" t="s">
        <v>2551</v>
      </c>
      <c r="C786" s="60">
        <v>2199</v>
      </c>
      <c r="D786" s="60"/>
      <c r="E786" s="60"/>
      <c r="F786" s="60"/>
      <c r="G786" s="60">
        <v>1</v>
      </c>
    </row>
    <row r="787" spans="1:7" x14ac:dyDescent="0.25">
      <c r="A787" s="60" t="s">
        <v>2388</v>
      </c>
      <c r="B787" s="60" t="s">
        <v>2389</v>
      </c>
      <c r="C787" s="60">
        <v>2138</v>
      </c>
      <c r="D787" s="60"/>
      <c r="E787" s="60"/>
      <c r="F787" s="60"/>
      <c r="G787" s="60">
        <v>1</v>
      </c>
    </row>
    <row r="788" spans="1:7" x14ac:dyDescent="0.25">
      <c r="A788" s="60" t="s">
        <v>2391</v>
      </c>
      <c r="B788" s="60" t="s">
        <v>2392</v>
      </c>
      <c r="C788" s="60">
        <v>2139</v>
      </c>
      <c r="D788" s="60"/>
      <c r="E788" s="60"/>
      <c r="F788" s="60"/>
      <c r="G788" s="60">
        <v>1</v>
      </c>
    </row>
    <row r="789" spans="1:7" x14ac:dyDescent="0.25">
      <c r="A789" s="60" t="s">
        <v>2394</v>
      </c>
      <c r="B789" s="60" t="s">
        <v>2395</v>
      </c>
      <c r="C789" s="60">
        <v>2140</v>
      </c>
      <c r="D789" s="60"/>
      <c r="E789" s="60"/>
      <c r="F789" s="60"/>
      <c r="G789" s="60">
        <v>1</v>
      </c>
    </row>
    <row r="790" spans="1:7" x14ac:dyDescent="0.25">
      <c r="A790" s="60" t="s">
        <v>2397</v>
      </c>
      <c r="B790" s="60" t="s">
        <v>2398</v>
      </c>
      <c r="C790" s="60">
        <v>2141</v>
      </c>
      <c r="D790" s="60"/>
      <c r="E790" s="60"/>
      <c r="F790" s="60"/>
      <c r="G790" s="60">
        <v>1</v>
      </c>
    </row>
    <row r="791" spans="1:7" x14ac:dyDescent="0.25">
      <c r="A791" s="60" t="s">
        <v>2400</v>
      </c>
      <c r="B791" s="60" t="s">
        <v>2401</v>
      </c>
      <c r="C791" s="60">
        <v>2142</v>
      </c>
      <c r="D791" s="60"/>
      <c r="E791" s="60"/>
      <c r="F791" s="60"/>
      <c r="G791" s="60">
        <v>1</v>
      </c>
    </row>
    <row r="792" spans="1:7" x14ac:dyDescent="0.25">
      <c r="A792" s="60" t="s">
        <v>2403</v>
      </c>
      <c r="B792" s="60" t="s">
        <v>2404</v>
      </c>
      <c r="C792" s="60">
        <v>2143</v>
      </c>
      <c r="D792" s="60"/>
      <c r="E792" s="60"/>
      <c r="F792" s="60"/>
      <c r="G792" s="60">
        <v>1</v>
      </c>
    </row>
    <row r="793" spans="1:7" x14ac:dyDescent="0.25">
      <c r="A793" s="60" t="s">
        <v>2406</v>
      </c>
      <c r="B793" s="60" t="s">
        <v>2407</v>
      </c>
      <c r="C793" s="60">
        <v>2144</v>
      </c>
      <c r="D793" s="60"/>
      <c r="E793" s="60"/>
      <c r="F793" s="60"/>
      <c r="G793" s="60">
        <v>1</v>
      </c>
    </row>
    <row r="794" spans="1:7" x14ac:dyDescent="0.25">
      <c r="A794" s="60" t="s">
        <v>2409</v>
      </c>
      <c r="B794" s="60" t="s">
        <v>2410</v>
      </c>
      <c r="C794" s="60">
        <v>2145</v>
      </c>
      <c r="D794" s="60"/>
      <c r="E794" s="60"/>
      <c r="F794" s="60"/>
      <c r="G794" s="60">
        <v>1</v>
      </c>
    </row>
    <row r="795" spans="1:7" x14ac:dyDescent="0.25">
      <c r="A795" s="60" t="s">
        <v>2412</v>
      </c>
      <c r="B795" s="60" t="s">
        <v>2413</v>
      </c>
      <c r="C795" s="60">
        <v>2146</v>
      </c>
      <c r="D795" s="60"/>
      <c r="E795" s="60"/>
      <c r="F795" s="60"/>
      <c r="G795" s="60">
        <v>1</v>
      </c>
    </row>
    <row r="796" spans="1:7" x14ac:dyDescent="0.25">
      <c r="A796" s="60" t="s">
        <v>2415</v>
      </c>
      <c r="B796" s="60" t="s">
        <v>2416</v>
      </c>
      <c r="C796" s="60">
        <v>2147</v>
      </c>
      <c r="D796" s="60"/>
      <c r="E796" s="60"/>
      <c r="F796" s="60"/>
      <c r="G796" s="60">
        <v>1</v>
      </c>
    </row>
    <row r="797" spans="1:7" x14ac:dyDescent="0.25">
      <c r="A797" s="60" t="s">
        <v>2418</v>
      </c>
      <c r="B797" s="60" t="s">
        <v>2419</v>
      </c>
      <c r="C797" s="60">
        <v>2148</v>
      </c>
      <c r="D797" s="60"/>
      <c r="E797" s="60"/>
      <c r="F797" s="60"/>
      <c r="G797" s="60">
        <v>1</v>
      </c>
    </row>
    <row r="798" spans="1:7" x14ac:dyDescent="0.25">
      <c r="A798" s="60" t="s">
        <v>2421</v>
      </c>
      <c r="B798" s="60" t="s">
        <v>2422</v>
      </c>
      <c r="C798" s="60">
        <v>2149</v>
      </c>
      <c r="D798" s="60"/>
      <c r="E798" s="60"/>
      <c r="F798" s="60"/>
      <c r="G798" s="60">
        <v>1</v>
      </c>
    </row>
    <row r="799" spans="1:7" x14ac:dyDescent="0.25">
      <c r="A799" s="60" t="s">
        <v>2424</v>
      </c>
      <c r="B799" s="60" t="s">
        <v>2425</v>
      </c>
      <c r="C799" s="60">
        <v>2150</v>
      </c>
      <c r="D799" s="60"/>
      <c r="E799" s="60"/>
      <c r="F799" s="60"/>
      <c r="G799" s="60">
        <v>1</v>
      </c>
    </row>
    <row r="800" spans="1:7" x14ac:dyDescent="0.25">
      <c r="A800" s="60" t="s">
        <v>2427</v>
      </c>
      <c r="B800" s="60" t="s">
        <v>2428</v>
      </c>
      <c r="C800" s="60">
        <v>2151</v>
      </c>
      <c r="D800" s="60"/>
      <c r="E800" s="60"/>
      <c r="F800" s="60"/>
      <c r="G800" s="60">
        <v>1</v>
      </c>
    </row>
    <row r="801" spans="1:7" x14ac:dyDescent="0.25">
      <c r="A801" s="60" t="s">
        <v>2430</v>
      </c>
      <c r="B801" s="60" t="s">
        <v>2431</v>
      </c>
      <c r="C801" s="60">
        <v>2152</v>
      </c>
      <c r="D801" s="60"/>
      <c r="E801" s="60"/>
      <c r="F801" s="60"/>
      <c r="G801" s="60">
        <v>1</v>
      </c>
    </row>
    <row r="802" spans="1:7" x14ac:dyDescent="0.25">
      <c r="A802" s="60" t="s">
        <v>2433</v>
      </c>
      <c r="B802" s="60" t="s">
        <v>2434</v>
      </c>
      <c r="C802" s="60">
        <v>2153</v>
      </c>
      <c r="D802" s="60"/>
      <c r="E802" s="60"/>
      <c r="F802" s="60"/>
      <c r="G802" s="60">
        <v>1</v>
      </c>
    </row>
    <row r="803" spans="1:7" x14ac:dyDescent="0.25">
      <c r="A803" s="60" t="s">
        <v>2436</v>
      </c>
      <c r="B803" s="60" t="s">
        <v>2437</v>
      </c>
      <c r="C803" s="60">
        <v>2154</v>
      </c>
      <c r="D803" s="60"/>
      <c r="E803" s="60"/>
      <c r="F803" s="60"/>
      <c r="G803" s="60">
        <v>1</v>
      </c>
    </row>
    <row r="804" spans="1:7" x14ac:dyDescent="0.25">
      <c r="A804" s="60" t="s">
        <v>2439</v>
      </c>
      <c r="B804" s="60" t="s">
        <v>2440</v>
      </c>
      <c r="C804" s="60">
        <v>2155</v>
      </c>
      <c r="D804" s="60"/>
      <c r="E804" s="60"/>
      <c r="F804" s="60"/>
      <c r="G804" s="60">
        <v>1</v>
      </c>
    </row>
    <row r="805" spans="1:7" x14ac:dyDescent="0.25">
      <c r="A805" s="60" t="s">
        <v>2442</v>
      </c>
      <c r="B805" s="60" t="s">
        <v>2443</v>
      </c>
      <c r="C805" s="60">
        <v>2156</v>
      </c>
      <c r="D805" s="60"/>
      <c r="E805" s="60"/>
      <c r="F805" s="60"/>
      <c r="G805" s="60">
        <v>1</v>
      </c>
    </row>
    <row r="806" spans="1:7" x14ac:dyDescent="0.25">
      <c r="A806" s="60" t="s">
        <v>2445</v>
      </c>
      <c r="B806" s="60" t="s">
        <v>2446</v>
      </c>
      <c r="C806" s="60">
        <v>2157</v>
      </c>
      <c r="D806" s="60"/>
      <c r="E806" s="60"/>
      <c r="F806" s="60"/>
      <c r="G806" s="60">
        <v>1</v>
      </c>
    </row>
    <row r="807" spans="1:7" x14ac:dyDescent="0.25">
      <c r="A807" s="60" t="s">
        <v>2448</v>
      </c>
      <c r="B807" s="60" t="s">
        <v>2449</v>
      </c>
      <c r="C807" s="60">
        <v>2158</v>
      </c>
      <c r="D807" s="60"/>
      <c r="E807" s="60"/>
      <c r="F807" s="60"/>
      <c r="G807" s="60">
        <v>1</v>
      </c>
    </row>
    <row r="808" spans="1:7" x14ac:dyDescent="0.25">
      <c r="A808" s="60" t="s">
        <v>2451</v>
      </c>
      <c r="B808" s="60" t="s">
        <v>2452</v>
      </c>
      <c r="C808" s="60">
        <v>2159</v>
      </c>
      <c r="D808" s="60"/>
      <c r="E808" s="60"/>
      <c r="F808" s="60"/>
      <c r="G808" s="60">
        <v>1</v>
      </c>
    </row>
    <row r="809" spans="1:7" x14ac:dyDescent="0.25">
      <c r="A809" s="60" t="s">
        <v>2454</v>
      </c>
      <c r="B809" s="60" t="s">
        <v>2455</v>
      </c>
      <c r="C809" s="60">
        <v>2160</v>
      </c>
      <c r="D809" s="60"/>
      <c r="E809" s="60"/>
      <c r="F809" s="60"/>
      <c r="G809" s="60">
        <v>1</v>
      </c>
    </row>
    <row r="810" spans="1:7" x14ac:dyDescent="0.25">
      <c r="A810" s="60" t="s">
        <v>2457</v>
      </c>
      <c r="B810" s="60" t="s">
        <v>2458</v>
      </c>
      <c r="C810" s="60">
        <v>2161</v>
      </c>
      <c r="D810" s="60"/>
      <c r="E810" s="60"/>
      <c r="F810" s="60"/>
      <c r="G810" s="60">
        <v>1</v>
      </c>
    </row>
    <row r="811" spans="1:7" x14ac:dyDescent="0.25">
      <c r="A811" s="60" t="s">
        <v>2460</v>
      </c>
      <c r="B811" s="60" t="s">
        <v>2461</v>
      </c>
      <c r="C811" s="60">
        <v>2162</v>
      </c>
      <c r="D811" s="60"/>
      <c r="E811" s="60"/>
      <c r="F811" s="60"/>
      <c r="G811" s="60">
        <v>1</v>
      </c>
    </row>
    <row r="812" spans="1:7" x14ac:dyDescent="0.25">
      <c r="A812" s="60" t="s">
        <v>2463</v>
      </c>
      <c r="B812" s="60" t="s">
        <v>2464</v>
      </c>
      <c r="C812" s="60">
        <v>2163</v>
      </c>
      <c r="D812" s="60"/>
      <c r="E812" s="60"/>
      <c r="F812" s="60"/>
      <c r="G812" s="60">
        <v>1</v>
      </c>
    </row>
    <row r="813" spans="1:7" x14ac:dyDescent="0.25">
      <c r="A813" s="60" t="s">
        <v>2466</v>
      </c>
      <c r="B813" s="60" t="s">
        <v>2467</v>
      </c>
      <c r="C813" s="60">
        <v>2164</v>
      </c>
      <c r="D813" s="60"/>
      <c r="E813" s="60"/>
      <c r="F813" s="60"/>
      <c r="G813" s="60">
        <v>1</v>
      </c>
    </row>
    <row r="814" spans="1:7" x14ac:dyDescent="0.25">
      <c r="A814" s="60" t="s">
        <v>2469</v>
      </c>
      <c r="B814" s="60" t="s">
        <v>2470</v>
      </c>
      <c r="C814" s="60">
        <v>2167</v>
      </c>
      <c r="D814" s="60"/>
      <c r="E814" s="60"/>
      <c r="F814" s="60"/>
      <c r="G814" s="60">
        <v>1</v>
      </c>
    </row>
    <row r="815" spans="1:7" x14ac:dyDescent="0.25">
      <c r="A815" s="60" t="s">
        <v>2472</v>
      </c>
      <c r="B815" s="60" t="s">
        <v>2473</v>
      </c>
      <c r="C815" s="60">
        <v>2168</v>
      </c>
      <c r="D815" s="60"/>
      <c r="E815" s="60"/>
      <c r="F815" s="60"/>
      <c r="G815" s="60">
        <v>1</v>
      </c>
    </row>
    <row r="816" spans="1:7" x14ac:dyDescent="0.25">
      <c r="A816" s="60" t="s">
        <v>2475</v>
      </c>
      <c r="B816" s="60" t="s">
        <v>2476</v>
      </c>
      <c r="C816" s="60">
        <v>2169</v>
      </c>
      <c r="D816" s="60"/>
      <c r="E816" s="60"/>
      <c r="F816" s="60"/>
      <c r="G816" s="60">
        <v>1</v>
      </c>
    </row>
    <row r="817" spans="1:7" x14ac:dyDescent="0.25">
      <c r="A817" s="60" t="s">
        <v>2478</v>
      </c>
      <c r="B817" s="60" t="s">
        <v>2479</v>
      </c>
      <c r="C817" s="60">
        <v>2171</v>
      </c>
      <c r="D817" s="60"/>
      <c r="E817" s="60"/>
      <c r="F817" s="60"/>
      <c r="G817" s="60">
        <v>1</v>
      </c>
    </row>
    <row r="818" spans="1:7" x14ac:dyDescent="0.25">
      <c r="A818" s="60" t="s">
        <v>2481</v>
      </c>
      <c r="B818" s="60" t="s">
        <v>2482</v>
      </c>
      <c r="C818" s="60">
        <v>2172</v>
      </c>
      <c r="D818" s="60"/>
      <c r="E818" s="60"/>
      <c r="F818" s="60"/>
      <c r="G818" s="60">
        <v>1</v>
      </c>
    </row>
    <row r="819" spans="1:7" x14ac:dyDescent="0.25">
      <c r="A819" s="60" t="s">
        <v>2484</v>
      </c>
      <c r="B819" s="60" t="s">
        <v>2485</v>
      </c>
      <c r="C819" s="60">
        <v>2173</v>
      </c>
      <c r="D819" s="60"/>
      <c r="E819" s="60"/>
      <c r="F819" s="60"/>
      <c r="G819" s="60">
        <v>1</v>
      </c>
    </row>
    <row r="820" spans="1:7" x14ac:dyDescent="0.25">
      <c r="A820" s="60" t="s">
        <v>2487</v>
      </c>
      <c r="B820" s="60" t="s">
        <v>2488</v>
      </c>
      <c r="C820" s="60">
        <v>2174</v>
      </c>
      <c r="D820" s="60"/>
      <c r="E820" s="60"/>
      <c r="F820" s="60"/>
      <c r="G820" s="60">
        <v>1</v>
      </c>
    </row>
    <row r="821" spans="1:7" x14ac:dyDescent="0.25">
      <c r="A821" s="60" t="s">
        <v>2490</v>
      </c>
      <c r="B821" s="60" t="s">
        <v>2491</v>
      </c>
      <c r="C821" s="60">
        <v>2175</v>
      </c>
      <c r="D821" s="60"/>
      <c r="E821" s="60"/>
      <c r="F821" s="60"/>
      <c r="G821" s="60">
        <v>1</v>
      </c>
    </row>
    <row r="822" spans="1:7" x14ac:dyDescent="0.25">
      <c r="A822" s="60" t="s">
        <v>2553</v>
      </c>
      <c r="B822" s="60" t="s">
        <v>2554</v>
      </c>
      <c r="C822" s="60">
        <v>2200</v>
      </c>
      <c r="D822" s="60"/>
      <c r="E822" s="60"/>
      <c r="F822" s="60"/>
      <c r="G822" s="60">
        <v>1</v>
      </c>
    </row>
    <row r="823" spans="1:7" x14ac:dyDescent="0.25">
      <c r="A823" s="60" t="s">
        <v>2493</v>
      </c>
      <c r="B823" s="60" t="s">
        <v>2494</v>
      </c>
      <c r="C823" s="60">
        <v>2176</v>
      </c>
      <c r="D823" s="60"/>
      <c r="E823" s="60"/>
      <c r="F823" s="60"/>
      <c r="G823" s="60">
        <v>1</v>
      </c>
    </row>
    <row r="824" spans="1:7" x14ac:dyDescent="0.25">
      <c r="A824" s="60" t="s">
        <v>2496</v>
      </c>
      <c r="B824" s="60" t="s">
        <v>2497</v>
      </c>
      <c r="C824" s="60">
        <v>2177</v>
      </c>
      <c r="D824" s="60"/>
      <c r="E824" s="60"/>
      <c r="F824" s="60"/>
      <c r="G824" s="60">
        <v>1</v>
      </c>
    </row>
    <row r="825" spans="1:7" x14ac:dyDescent="0.25">
      <c r="A825" s="60" t="s">
        <v>2499</v>
      </c>
      <c r="B825" s="60" t="s">
        <v>2500</v>
      </c>
      <c r="C825" s="60">
        <v>2178</v>
      </c>
      <c r="D825" s="60"/>
      <c r="E825" s="60"/>
      <c r="F825" s="60"/>
      <c r="G825" s="60">
        <v>1</v>
      </c>
    </row>
    <row r="826" spans="1:7" x14ac:dyDescent="0.25">
      <c r="A826" s="60" t="s">
        <v>2502</v>
      </c>
      <c r="B826" s="60" t="s">
        <v>2503</v>
      </c>
      <c r="C826" s="60">
        <v>2179</v>
      </c>
      <c r="D826" s="60"/>
      <c r="E826" s="60"/>
      <c r="F826" s="60"/>
      <c r="G826" s="60">
        <v>1</v>
      </c>
    </row>
    <row r="827" spans="1:7" x14ac:dyDescent="0.25">
      <c r="A827" s="60" t="s">
        <v>2505</v>
      </c>
      <c r="B827" s="60" t="s">
        <v>2506</v>
      </c>
      <c r="C827" s="60">
        <v>2180</v>
      </c>
      <c r="D827" s="60"/>
      <c r="E827" s="60"/>
      <c r="F827" s="60"/>
      <c r="G827" s="60">
        <v>1</v>
      </c>
    </row>
    <row r="828" spans="1:7" x14ac:dyDescent="0.25">
      <c r="A828" s="60" t="s">
        <v>2508</v>
      </c>
      <c r="B828" s="60" t="s">
        <v>2509</v>
      </c>
      <c r="C828" s="60">
        <v>2181</v>
      </c>
      <c r="D828" s="60"/>
      <c r="E828" s="60"/>
      <c r="F828" s="60"/>
      <c r="G828" s="60">
        <v>1</v>
      </c>
    </row>
    <row r="829" spans="1:7" x14ac:dyDescent="0.25">
      <c r="A829" s="60" t="s">
        <v>2511</v>
      </c>
      <c r="B829" s="60" t="s">
        <v>2512</v>
      </c>
      <c r="C829" s="60">
        <v>2186</v>
      </c>
      <c r="D829" s="60"/>
      <c r="E829" s="60"/>
      <c r="F829" s="60"/>
      <c r="G829" s="60">
        <v>1</v>
      </c>
    </row>
    <row r="830" spans="1:7" x14ac:dyDescent="0.25">
      <c r="A830" s="60" t="s">
        <v>2514</v>
      </c>
      <c r="B830" s="60" t="s">
        <v>2515</v>
      </c>
      <c r="C830" s="60">
        <v>2187</v>
      </c>
      <c r="D830" s="60"/>
      <c r="E830" s="60"/>
      <c r="F830" s="60"/>
      <c r="G830" s="60">
        <v>1</v>
      </c>
    </row>
    <row r="831" spans="1:7" x14ac:dyDescent="0.25">
      <c r="A831" s="60" t="s">
        <v>2517</v>
      </c>
      <c r="B831" s="60" t="s">
        <v>2518</v>
      </c>
      <c r="C831" s="60">
        <v>2188</v>
      </c>
      <c r="D831" s="60"/>
      <c r="E831" s="60"/>
      <c r="F831" s="60"/>
      <c r="G831" s="60">
        <v>1</v>
      </c>
    </row>
    <row r="832" spans="1:7" x14ac:dyDescent="0.25">
      <c r="A832" s="60" t="s">
        <v>2556</v>
      </c>
      <c r="B832" s="60" t="s">
        <v>2557</v>
      </c>
      <c r="C832" s="60">
        <v>2201</v>
      </c>
      <c r="D832" s="60"/>
      <c r="E832" s="60"/>
      <c r="F832" s="60"/>
      <c r="G832" s="60">
        <v>1</v>
      </c>
    </row>
    <row r="833" spans="1:7" x14ac:dyDescent="0.25">
      <c r="A833" s="60" t="s">
        <v>2520</v>
      </c>
      <c r="B833" s="60" t="s">
        <v>2521</v>
      </c>
      <c r="C833" s="60">
        <v>2189</v>
      </c>
      <c r="D833" s="60"/>
      <c r="E833" s="60"/>
      <c r="F833" s="60"/>
      <c r="G833" s="60">
        <v>1</v>
      </c>
    </row>
    <row r="834" spans="1:7" x14ac:dyDescent="0.25">
      <c r="A834" s="60" t="s">
        <v>2523</v>
      </c>
      <c r="B834" s="60" t="s">
        <v>2524</v>
      </c>
      <c r="C834" s="60">
        <v>2190</v>
      </c>
      <c r="D834" s="60"/>
      <c r="E834" s="60"/>
      <c r="F834" s="60"/>
      <c r="G834" s="60">
        <v>1</v>
      </c>
    </row>
    <row r="835" spans="1:7" x14ac:dyDescent="0.25">
      <c r="A835" s="60" t="s">
        <v>2526</v>
      </c>
      <c r="B835" s="60" t="s">
        <v>2527</v>
      </c>
      <c r="C835" s="60">
        <v>2191</v>
      </c>
      <c r="D835" s="60"/>
      <c r="E835" s="60"/>
      <c r="F835" s="60"/>
      <c r="G835" s="60">
        <v>1</v>
      </c>
    </row>
    <row r="836" spans="1:7" x14ac:dyDescent="0.25">
      <c r="A836" s="60" t="s">
        <v>2529</v>
      </c>
      <c r="B836" s="60" t="s">
        <v>2530</v>
      </c>
      <c r="C836" s="60">
        <v>2192</v>
      </c>
      <c r="D836" s="60"/>
      <c r="E836" s="60"/>
      <c r="F836" s="60"/>
      <c r="G836" s="60">
        <v>1</v>
      </c>
    </row>
    <row r="837" spans="1:7" x14ac:dyDescent="0.25">
      <c r="A837" s="60" t="s">
        <v>2532</v>
      </c>
      <c r="B837" s="60" t="s">
        <v>2533</v>
      </c>
      <c r="C837" s="60">
        <v>2193</v>
      </c>
      <c r="D837" s="60"/>
      <c r="E837" s="60"/>
      <c r="F837" s="60"/>
      <c r="G837" s="60">
        <v>1</v>
      </c>
    </row>
    <row r="838" spans="1:7" x14ac:dyDescent="0.25">
      <c r="A838" s="60" t="s">
        <v>2535</v>
      </c>
      <c r="B838" s="60" t="s">
        <v>2536</v>
      </c>
      <c r="C838" s="60">
        <v>2194</v>
      </c>
      <c r="D838" s="60"/>
      <c r="E838" s="60"/>
      <c r="F838" s="60"/>
      <c r="G838" s="60">
        <v>1</v>
      </c>
    </row>
    <row r="839" spans="1:7" x14ac:dyDescent="0.25">
      <c r="A839" s="60" t="s">
        <v>2538</v>
      </c>
      <c r="B839" s="60" t="s">
        <v>2539</v>
      </c>
      <c r="C839" s="60">
        <v>2195</v>
      </c>
      <c r="D839" s="60"/>
      <c r="E839" s="60"/>
      <c r="F839" s="60"/>
      <c r="G839" s="60">
        <v>1</v>
      </c>
    </row>
    <row r="840" spans="1:7" x14ac:dyDescent="0.25">
      <c r="A840" s="60" t="s">
        <v>2541</v>
      </c>
      <c r="B840" s="60" t="s">
        <v>2542</v>
      </c>
      <c r="C840" s="60">
        <v>2196</v>
      </c>
      <c r="D840" s="60"/>
      <c r="E840" s="60"/>
      <c r="F840" s="60"/>
      <c r="G840" s="60">
        <v>1</v>
      </c>
    </row>
    <row r="841" spans="1:7" x14ac:dyDescent="0.25">
      <c r="A841" s="60" t="s">
        <v>2547</v>
      </c>
      <c r="B841" s="60" t="s">
        <v>2548</v>
      </c>
      <c r="C841" s="60">
        <v>2198</v>
      </c>
      <c r="D841" s="60"/>
      <c r="E841" s="60"/>
      <c r="F841" s="60"/>
      <c r="G841" s="60">
        <v>1</v>
      </c>
    </row>
    <row r="842" spans="1:7" x14ac:dyDescent="0.25">
      <c r="A842" s="60" t="s">
        <v>2559</v>
      </c>
      <c r="B842" s="60" t="s">
        <v>2560</v>
      </c>
      <c r="C842" s="60">
        <v>2202</v>
      </c>
      <c r="D842" s="60"/>
      <c r="E842" s="60"/>
      <c r="F842" s="60"/>
      <c r="G842" s="60">
        <v>1</v>
      </c>
    </row>
    <row r="843" spans="1:7" x14ac:dyDescent="0.25">
      <c r="A843" s="60" t="s">
        <v>2562</v>
      </c>
      <c r="B843" s="60" t="s">
        <v>2563</v>
      </c>
      <c r="C843" s="60">
        <v>2203</v>
      </c>
      <c r="D843" s="60"/>
      <c r="E843" s="60"/>
      <c r="F843" s="60"/>
      <c r="G843" s="60">
        <v>1</v>
      </c>
    </row>
    <row r="844" spans="1:7" x14ac:dyDescent="0.25">
      <c r="A844" s="60" t="s">
        <v>2565</v>
      </c>
      <c r="B844" s="60" t="s">
        <v>2566</v>
      </c>
      <c r="C844" s="60">
        <v>2319</v>
      </c>
      <c r="D844" s="60"/>
      <c r="E844" s="60"/>
      <c r="F844" s="60"/>
      <c r="G844" s="60">
        <v>1</v>
      </c>
    </row>
    <row r="845" spans="1:7" x14ac:dyDescent="0.25">
      <c r="A845" s="60" t="s">
        <v>2568</v>
      </c>
      <c r="B845" s="60" t="s">
        <v>2569</v>
      </c>
      <c r="C845" s="60">
        <v>2320</v>
      </c>
      <c r="D845" s="60"/>
      <c r="E845" s="60"/>
      <c r="F845" s="60"/>
      <c r="G845" s="60">
        <v>1</v>
      </c>
    </row>
    <row r="846" spans="1:7" x14ac:dyDescent="0.25">
      <c r="A846" s="60" t="s">
        <v>2571</v>
      </c>
      <c r="B846" s="60" t="s">
        <v>2572</v>
      </c>
      <c r="C846" s="60">
        <v>2321</v>
      </c>
      <c r="D846" s="60"/>
      <c r="E846" s="60"/>
      <c r="F846" s="60"/>
      <c r="G846" s="60">
        <v>1</v>
      </c>
    </row>
    <row r="847" spans="1:7" x14ac:dyDescent="0.25">
      <c r="A847" s="60" t="s">
        <v>2574</v>
      </c>
      <c r="B847" s="60" t="s">
        <v>2575</v>
      </c>
      <c r="C847" s="60">
        <v>2323</v>
      </c>
      <c r="D847" s="60"/>
      <c r="E847" s="60"/>
      <c r="F847" s="60"/>
      <c r="G847" s="60">
        <v>1</v>
      </c>
    </row>
    <row r="848" spans="1:7" x14ac:dyDescent="0.25">
      <c r="A848" s="60" t="s">
        <v>2577</v>
      </c>
      <c r="B848" s="60" t="s">
        <v>2578</v>
      </c>
      <c r="C848" s="60">
        <v>2329</v>
      </c>
      <c r="D848" s="60"/>
      <c r="E848" s="60"/>
      <c r="F848" s="60"/>
      <c r="G848" s="60">
        <v>1</v>
      </c>
    </row>
    <row r="849" spans="1:7" x14ac:dyDescent="0.25">
      <c r="A849" s="60" t="s">
        <v>2580</v>
      </c>
      <c r="B849" s="60" t="s">
        <v>2581</v>
      </c>
      <c r="C849" s="60">
        <v>2330</v>
      </c>
      <c r="D849" s="60"/>
      <c r="E849" s="60"/>
      <c r="F849" s="60"/>
      <c r="G849" s="60">
        <v>1</v>
      </c>
    </row>
    <row r="850" spans="1:7" x14ac:dyDescent="0.25">
      <c r="A850" s="60" t="s">
        <v>2583</v>
      </c>
      <c r="B850" s="60" t="s">
        <v>2584</v>
      </c>
      <c r="C850" s="60">
        <v>2331</v>
      </c>
      <c r="D850" s="60"/>
      <c r="E850" s="60"/>
      <c r="F850" s="60"/>
      <c r="G850" s="60">
        <v>1</v>
      </c>
    </row>
    <row r="851" spans="1:7" x14ac:dyDescent="0.25">
      <c r="A851" s="60" t="s">
        <v>2586</v>
      </c>
      <c r="B851" s="60" t="s">
        <v>2587</v>
      </c>
      <c r="C851" s="60">
        <v>2332</v>
      </c>
      <c r="D851" s="60"/>
      <c r="E851" s="60"/>
      <c r="F851" s="60"/>
      <c r="G851" s="60">
        <v>1</v>
      </c>
    </row>
    <row r="852" spans="1:7" x14ac:dyDescent="0.25">
      <c r="A852" s="60" t="s">
        <v>2589</v>
      </c>
      <c r="B852" s="60" t="s">
        <v>2590</v>
      </c>
      <c r="C852" s="60">
        <v>2333</v>
      </c>
      <c r="D852" s="60"/>
      <c r="E852" s="60"/>
      <c r="F852" s="60"/>
      <c r="G852" s="60">
        <v>1</v>
      </c>
    </row>
    <row r="853" spans="1:7" x14ac:dyDescent="0.25">
      <c r="A853" s="60" t="s">
        <v>2592</v>
      </c>
      <c r="B853" s="60" t="s">
        <v>2593</v>
      </c>
      <c r="C853" s="60">
        <v>2334</v>
      </c>
      <c r="D853" s="60"/>
      <c r="E853" s="60"/>
      <c r="F853" s="60"/>
      <c r="G853" s="60">
        <v>1</v>
      </c>
    </row>
    <row r="854" spans="1:7" x14ac:dyDescent="0.25">
      <c r="A854" s="60" t="s">
        <v>2595</v>
      </c>
      <c r="B854" s="60" t="s">
        <v>2596</v>
      </c>
      <c r="C854" s="60">
        <v>2335</v>
      </c>
      <c r="D854" s="60"/>
      <c r="E854" s="60"/>
      <c r="F854" s="60"/>
      <c r="G854" s="60">
        <v>1</v>
      </c>
    </row>
    <row r="855" spans="1:7" x14ac:dyDescent="0.25">
      <c r="A855" s="60" t="s">
        <v>2598</v>
      </c>
      <c r="B855" s="60" t="s">
        <v>2599</v>
      </c>
      <c r="C855" s="60">
        <v>2336</v>
      </c>
      <c r="D855" s="60"/>
      <c r="E855" s="60"/>
      <c r="F855" s="60"/>
      <c r="G855" s="60">
        <v>1</v>
      </c>
    </row>
    <row r="856" spans="1:7" x14ac:dyDescent="0.25">
      <c r="A856" s="60" t="s">
        <v>2601</v>
      </c>
      <c r="B856" s="60" t="s">
        <v>2602</v>
      </c>
      <c r="C856" s="60">
        <v>2337</v>
      </c>
      <c r="D856" s="60"/>
      <c r="E856" s="60"/>
      <c r="F856" s="60"/>
      <c r="G856" s="60">
        <v>1</v>
      </c>
    </row>
    <row r="857" spans="1:7" x14ac:dyDescent="0.25">
      <c r="A857" s="60" t="s">
        <v>2604</v>
      </c>
      <c r="B857" s="60" t="s">
        <v>2605</v>
      </c>
      <c r="C857" s="60">
        <v>2338</v>
      </c>
      <c r="D857" s="60"/>
      <c r="E857" s="60"/>
      <c r="F857" s="60"/>
      <c r="G857" s="60">
        <v>1</v>
      </c>
    </row>
    <row r="858" spans="1:7" x14ac:dyDescent="0.25">
      <c r="A858" s="60" t="s">
        <v>2607</v>
      </c>
      <c r="B858" s="60" t="s">
        <v>2608</v>
      </c>
      <c r="C858" s="60">
        <v>2339</v>
      </c>
      <c r="D858" s="60"/>
      <c r="E858" s="60"/>
      <c r="F858" s="60"/>
      <c r="G858" s="60">
        <v>1</v>
      </c>
    </row>
    <row r="859" spans="1:7" x14ac:dyDescent="0.25">
      <c r="A859" s="60" t="s">
        <v>2610</v>
      </c>
      <c r="B859" s="60" t="s">
        <v>2611</v>
      </c>
      <c r="C859" s="60">
        <v>2340</v>
      </c>
      <c r="D859" s="60"/>
      <c r="E859" s="60"/>
      <c r="F859" s="60"/>
      <c r="G859" s="60">
        <v>1</v>
      </c>
    </row>
    <row r="860" spans="1:7" x14ac:dyDescent="0.25">
      <c r="A860" s="60" t="s">
        <v>2613</v>
      </c>
      <c r="B860" s="60" t="s">
        <v>2614</v>
      </c>
      <c r="C860" s="60">
        <v>2341</v>
      </c>
      <c r="D860" s="60"/>
      <c r="E860" s="60"/>
      <c r="F860" s="60"/>
      <c r="G860" s="60">
        <v>1</v>
      </c>
    </row>
    <row r="861" spans="1:7" x14ac:dyDescent="0.25">
      <c r="A861" s="60" t="s">
        <v>2616</v>
      </c>
      <c r="B861" s="60" t="s">
        <v>2617</v>
      </c>
      <c r="C861" s="60">
        <v>2342</v>
      </c>
      <c r="D861" s="60"/>
      <c r="E861" s="60"/>
      <c r="F861" s="60"/>
      <c r="G861" s="60">
        <v>1</v>
      </c>
    </row>
    <row r="862" spans="1:7" x14ac:dyDescent="0.25">
      <c r="A862" s="60" t="s">
        <v>2619</v>
      </c>
      <c r="B862" s="60" t="s">
        <v>2620</v>
      </c>
      <c r="C862" s="60">
        <v>2343</v>
      </c>
      <c r="D862" s="60"/>
      <c r="E862" s="60"/>
      <c r="F862" s="60"/>
      <c r="G862" s="60">
        <v>1</v>
      </c>
    </row>
    <row r="863" spans="1:7" x14ac:dyDescent="0.25">
      <c r="A863" s="60" t="s">
        <v>2622</v>
      </c>
      <c r="B863" s="60" t="s">
        <v>2623</v>
      </c>
      <c r="C863" s="60">
        <v>2344</v>
      </c>
      <c r="D863" s="60"/>
      <c r="E863" s="60"/>
      <c r="F863" s="60"/>
      <c r="G863" s="60">
        <v>1</v>
      </c>
    </row>
    <row r="864" spans="1:7" x14ac:dyDescent="0.25">
      <c r="A864" s="60" t="s">
        <v>2625</v>
      </c>
      <c r="B864" s="60" t="s">
        <v>2626</v>
      </c>
      <c r="C864" s="60">
        <v>2345</v>
      </c>
      <c r="D864" s="60"/>
      <c r="E864" s="60"/>
      <c r="F864" s="60"/>
      <c r="G864" s="60">
        <v>1</v>
      </c>
    </row>
    <row r="865" spans="1:7" x14ac:dyDescent="0.25">
      <c r="A865" s="60" t="s">
        <v>2628</v>
      </c>
      <c r="B865" s="60" t="s">
        <v>2629</v>
      </c>
      <c r="C865" s="60">
        <v>2346</v>
      </c>
      <c r="D865" s="60"/>
      <c r="E865" s="60"/>
      <c r="F865" s="60"/>
      <c r="G865" s="60">
        <v>1</v>
      </c>
    </row>
    <row r="866" spans="1:7" x14ac:dyDescent="0.25">
      <c r="A866" s="60" t="s">
        <v>2631</v>
      </c>
      <c r="B866" s="60" t="s">
        <v>2632</v>
      </c>
      <c r="C866" s="60">
        <v>2347</v>
      </c>
      <c r="D866" s="60"/>
      <c r="E866" s="60"/>
      <c r="F866" s="60"/>
      <c r="G866" s="60">
        <v>1</v>
      </c>
    </row>
    <row r="867" spans="1:7" x14ac:dyDescent="0.25">
      <c r="A867" s="60" t="s">
        <v>2634</v>
      </c>
      <c r="B867" s="60" t="s">
        <v>2635</v>
      </c>
      <c r="C867" s="60">
        <v>2348</v>
      </c>
      <c r="D867" s="60"/>
      <c r="E867" s="60"/>
      <c r="F867" s="60"/>
      <c r="G867" s="60">
        <v>1</v>
      </c>
    </row>
    <row r="868" spans="1:7" x14ac:dyDescent="0.25">
      <c r="A868" s="60" t="s">
        <v>2637</v>
      </c>
      <c r="B868" s="60" t="s">
        <v>2638</v>
      </c>
      <c r="C868" s="60">
        <v>2349</v>
      </c>
      <c r="D868" s="60"/>
      <c r="E868" s="60"/>
      <c r="F868" s="60"/>
      <c r="G868" s="60">
        <v>1</v>
      </c>
    </row>
    <row r="869" spans="1:7" x14ac:dyDescent="0.25">
      <c r="A869" s="60" t="s">
        <v>2640</v>
      </c>
      <c r="B869" s="60" t="s">
        <v>2641</v>
      </c>
      <c r="C869" s="60">
        <v>2350</v>
      </c>
      <c r="D869" s="60"/>
      <c r="E869" s="60"/>
      <c r="F869" s="60"/>
      <c r="G869" s="60">
        <v>1</v>
      </c>
    </row>
    <row r="870" spans="1:7" x14ac:dyDescent="0.25">
      <c r="A870" s="60" t="s">
        <v>2643</v>
      </c>
      <c r="B870" s="60" t="s">
        <v>2644</v>
      </c>
      <c r="C870" s="60">
        <v>2351</v>
      </c>
      <c r="D870" s="60"/>
      <c r="E870" s="60"/>
      <c r="F870" s="60"/>
      <c r="G870" s="60">
        <v>1</v>
      </c>
    </row>
    <row r="871" spans="1:7" x14ac:dyDescent="0.25">
      <c r="A871" s="60" t="s">
        <v>2646</v>
      </c>
      <c r="B871" s="60" t="s">
        <v>2647</v>
      </c>
      <c r="C871" s="60">
        <v>2352</v>
      </c>
      <c r="D871" s="60"/>
      <c r="E871" s="60"/>
      <c r="F871" s="60"/>
      <c r="G871" s="60">
        <v>1</v>
      </c>
    </row>
    <row r="872" spans="1:7" x14ac:dyDescent="0.25">
      <c r="A872" s="60" t="s">
        <v>2649</v>
      </c>
      <c r="B872" s="60" t="s">
        <v>2650</v>
      </c>
      <c r="C872" s="60">
        <v>2353</v>
      </c>
      <c r="D872" s="60"/>
      <c r="E872" s="60"/>
      <c r="F872" s="60"/>
      <c r="G872" s="60">
        <v>1</v>
      </c>
    </row>
    <row r="873" spans="1:7" x14ac:dyDescent="0.25">
      <c r="A873" s="60" t="s">
        <v>2652</v>
      </c>
      <c r="B873" s="60" t="s">
        <v>2653</v>
      </c>
      <c r="C873" s="60">
        <v>2354</v>
      </c>
      <c r="D873" s="60"/>
      <c r="E873" s="60"/>
      <c r="F873" s="60"/>
      <c r="G873" s="60">
        <v>1</v>
      </c>
    </row>
    <row r="874" spans="1:7" x14ac:dyDescent="0.25">
      <c r="A874" s="60" t="s">
        <v>2655</v>
      </c>
      <c r="B874" s="60" t="s">
        <v>2656</v>
      </c>
      <c r="C874" s="60">
        <v>2355</v>
      </c>
      <c r="D874" s="60"/>
      <c r="E874" s="60"/>
      <c r="F874" s="60"/>
      <c r="G874" s="60">
        <v>1</v>
      </c>
    </row>
    <row r="875" spans="1:7" x14ac:dyDescent="0.25">
      <c r="A875" s="60" t="s">
        <v>2658</v>
      </c>
      <c r="B875" s="60" t="s">
        <v>2659</v>
      </c>
      <c r="C875" s="60">
        <v>2511</v>
      </c>
      <c r="D875" s="60"/>
      <c r="E875" s="60"/>
      <c r="F875" s="60"/>
      <c r="G875" s="60">
        <v>1</v>
      </c>
    </row>
    <row r="876" spans="1:7" x14ac:dyDescent="0.25">
      <c r="A876" s="60" t="s">
        <v>2661</v>
      </c>
      <c r="B876" s="60" t="s">
        <v>2662</v>
      </c>
      <c r="C876" s="60">
        <v>2512</v>
      </c>
      <c r="D876" s="60"/>
      <c r="E876" s="60"/>
      <c r="F876" s="60"/>
      <c r="G876" s="60">
        <v>1</v>
      </c>
    </row>
    <row r="877" spans="1:7" x14ac:dyDescent="0.25">
      <c r="A877" s="60" t="s">
        <v>2664</v>
      </c>
      <c r="B877" s="60" t="s">
        <v>2665</v>
      </c>
      <c r="C877" s="60">
        <v>2513</v>
      </c>
      <c r="D877" s="60"/>
      <c r="E877" s="60"/>
      <c r="F877" s="60"/>
      <c r="G877" s="60">
        <v>1</v>
      </c>
    </row>
    <row r="878" spans="1:7" x14ac:dyDescent="0.25">
      <c r="A878" s="60" t="s">
        <v>2817</v>
      </c>
      <c r="B878" s="60" t="s">
        <v>2818</v>
      </c>
      <c r="C878" s="60">
        <v>2570</v>
      </c>
      <c r="D878" s="60"/>
      <c r="E878" s="60"/>
      <c r="F878" s="60"/>
      <c r="G878" s="60">
        <v>1</v>
      </c>
    </row>
    <row r="879" spans="1:7" x14ac:dyDescent="0.25">
      <c r="A879" s="60" t="s">
        <v>2820</v>
      </c>
      <c r="B879" s="60" t="s">
        <v>2821</v>
      </c>
      <c r="C879" s="60">
        <v>2571</v>
      </c>
      <c r="D879" s="60"/>
      <c r="E879" s="60"/>
      <c r="F879" s="60"/>
      <c r="G879" s="60">
        <v>1</v>
      </c>
    </row>
    <row r="880" spans="1:7" x14ac:dyDescent="0.25">
      <c r="A880" s="60" t="s">
        <v>2823</v>
      </c>
      <c r="B880" s="60" t="s">
        <v>2824</v>
      </c>
      <c r="C880" s="60">
        <v>2572</v>
      </c>
      <c r="D880" s="60"/>
      <c r="E880" s="60"/>
      <c r="F880" s="60"/>
      <c r="G880" s="60">
        <v>1</v>
      </c>
    </row>
    <row r="881" spans="1:7" x14ac:dyDescent="0.25">
      <c r="A881" s="60" t="s">
        <v>2667</v>
      </c>
      <c r="B881" s="60" t="s">
        <v>2668</v>
      </c>
      <c r="C881" s="60">
        <v>2514</v>
      </c>
      <c r="D881" s="60"/>
      <c r="E881" s="60"/>
      <c r="F881" s="60"/>
      <c r="G881" s="60">
        <v>1</v>
      </c>
    </row>
    <row r="882" spans="1:7" x14ac:dyDescent="0.25">
      <c r="A882" s="60" t="s">
        <v>2670</v>
      </c>
      <c r="B882" s="60" t="s">
        <v>2671</v>
      </c>
      <c r="C882" s="60">
        <v>2515</v>
      </c>
      <c r="D882" s="60"/>
      <c r="E882" s="60"/>
      <c r="F882" s="60"/>
      <c r="G882" s="60">
        <v>1</v>
      </c>
    </row>
    <row r="883" spans="1:7" x14ac:dyDescent="0.25">
      <c r="A883" s="60" t="s">
        <v>2673</v>
      </c>
      <c r="B883" s="60" t="s">
        <v>2674</v>
      </c>
      <c r="C883" s="60">
        <v>2516</v>
      </c>
      <c r="D883" s="60"/>
      <c r="E883" s="60"/>
      <c r="F883" s="60"/>
      <c r="G883" s="60">
        <v>1</v>
      </c>
    </row>
    <row r="884" spans="1:7" x14ac:dyDescent="0.25">
      <c r="A884" s="60" t="s">
        <v>2676</v>
      </c>
      <c r="B884" s="60" t="s">
        <v>2677</v>
      </c>
      <c r="C884" s="60">
        <v>2517</v>
      </c>
      <c r="D884" s="60"/>
      <c r="E884" s="60"/>
      <c r="F884" s="60"/>
      <c r="G884" s="60">
        <v>1</v>
      </c>
    </row>
    <row r="885" spans="1:7" x14ac:dyDescent="0.25">
      <c r="A885" s="60" t="s">
        <v>2679</v>
      </c>
      <c r="B885" s="60" t="s">
        <v>2680</v>
      </c>
      <c r="C885" s="60">
        <v>2518</v>
      </c>
      <c r="D885" s="60"/>
      <c r="E885" s="60"/>
      <c r="F885" s="60"/>
      <c r="G885" s="60">
        <v>1</v>
      </c>
    </row>
    <row r="886" spans="1:7" x14ac:dyDescent="0.25">
      <c r="A886" s="60" t="s">
        <v>2682</v>
      </c>
      <c r="B886" s="60" t="s">
        <v>2683</v>
      </c>
      <c r="C886" s="60">
        <v>2519</v>
      </c>
      <c r="D886" s="60"/>
      <c r="E886" s="60"/>
      <c r="F886" s="60"/>
      <c r="G886" s="60">
        <v>1</v>
      </c>
    </row>
    <row r="887" spans="1:7" x14ac:dyDescent="0.25">
      <c r="A887" s="60" t="s">
        <v>2685</v>
      </c>
      <c r="B887" s="60" t="s">
        <v>2686</v>
      </c>
      <c r="C887" s="60">
        <v>2520</v>
      </c>
      <c r="D887" s="60"/>
      <c r="E887" s="60"/>
      <c r="F887" s="60"/>
      <c r="G887" s="60">
        <v>1</v>
      </c>
    </row>
    <row r="888" spans="1:7" x14ac:dyDescent="0.25">
      <c r="A888" s="60" t="s">
        <v>2688</v>
      </c>
      <c r="B888" s="60" t="s">
        <v>2689</v>
      </c>
      <c r="C888" s="60">
        <v>2521</v>
      </c>
      <c r="D888" s="60"/>
      <c r="E888" s="60"/>
      <c r="F888" s="60"/>
      <c r="G888" s="60">
        <v>1</v>
      </c>
    </row>
    <row r="889" spans="1:7" x14ac:dyDescent="0.25">
      <c r="A889" s="60" t="s">
        <v>2691</v>
      </c>
      <c r="B889" s="60" t="s">
        <v>2692</v>
      </c>
      <c r="C889" s="60">
        <v>2522</v>
      </c>
      <c r="D889" s="60"/>
      <c r="E889" s="60"/>
      <c r="F889" s="60"/>
      <c r="G889" s="60">
        <v>1</v>
      </c>
    </row>
    <row r="890" spans="1:7" x14ac:dyDescent="0.25">
      <c r="A890" s="60" t="s">
        <v>2694</v>
      </c>
      <c r="B890" s="60" t="s">
        <v>2695</v>
      </c>
      <c r="C890" s="60">
        <v>2523</v>
      </c>
      <c r="D890" s="60"/>
      <c r="E890" s="60"/>
      <c r="F890" s="60"/>
      <c r="G890" s="60">
        <v>1</v>
      </c>
    </row>
    <row r="891" spans="1:7" x14ac:dyDescent="0.25">
      <c r="A891" s="60" t="s">
        <v>2697</v>
      </c>
      <c r="B891" s="60" t="s">
        <v>2698</v>
      </c>
      <c r="C891" s="60">
        <v>2524</v>
      </c>
      <c r="D891" s="60"/>
      <c r="E891" s="60"/>
      <c r="F891" s="60"/>
      <c r="G891" s="60">
        <v>1</v>
      </c>
    </row>
    <row r="892" spans="1:7" x14ac:dyDescent="0.25">
      <c r="A892" s="60" t="s">
        <v>2700</v>
      </c>
      <c r="B892" s="60" t="s">
        <v>2701</v>
      </c>
      <c r="C892" s="60">
        <v>2525</v>
      </c>
      <c r="D892" s="60"/>
      <c r="E892" s="60"/>
      <c r="F892" s="60"/>
      <c r="G892" s="60">
        <v>1</v>
      </c>
    </row>
    <row r="893" spans="1:7" x14ac:dyDescent="0.25">
      <c r="A893" s="60" t="s">
        <v>2703</v>
      </c>
      <c r="B893" s="60" t="s">
        <v>2704</v>
      </c>
      <c r="C893" s="60">
        <v>2526</v>
      </c>
      <c r="D893" s="60"/>
      <c r="E893" s="60"/>
      <c r="F893" s="60"/>
      <c r="G893" s="60">
        <v>1</v>
      </c>
    </row>
    <row r="894" spans="1:7" x14ac:dyDescent="0.25">
      <c r="A894" s="60" t="s">
        <v>2706</v>
      </c>
      <c r="B894" s="60" t="s">
        <v>2707</v>
      </c>
      <c r="C894" s="60">
        <v>2527</v>
      </c>
      <c r="D894" s="60"/>
      <c r="E894" s="60"/>
      <c r="F894" s="60"/>
      <c r="G894" s="60">
        <v>1</v>
      </c>
    </row>
    <row r="895" spans="1:7" x14ac:dyDescent="0.25">
      <c r="A895" s="60" t="s">
        <v>2709</v>
      </c>
      <c r="B895" s="60" t="s">
        <v>2710</v>
      </c>
      <c r="C895" s="60">
        <v>2528</v>
      </c>
      <c r="D895" s="60"/>
      <c r="E895" s="60"/>
      <c r="F895" s="60"/>
      <c r="G895" s="60">
        <v>1</v>
      </c>
    </row>
    <row r="896" spans="1:7" x14ac:dyDescent="0.25">
      <c r="A896" s="60" t="s">
        <v>2712</v>
      </c>
      <c r="B896" s="60" t="s">
        <v>2713</v>
      </c>
      <c r="C896" s="60">
        <v>2529</v>
      </c>
      <c r="D896" s="60"/>
      <c r="E896" s="60"/>
      <c r="F896" s="60"/>
      <c r="G896" s="60">
        <v>1</v>
      </c>
    </row>
    <row r="897" spans="1:7" x14ac:dyDescent="0.25">
      <c r="A897" s="60" t="s">
        <v>2715</v>
      </c>
      <c r="B897" s="60" t="s">
        <v>2716</v>
      </c>
      <c r="C897" s="60">
        <v>2530</v>
      </c>
      <c r="D897" s="60"/>
      <c r="E897" s="60"/>
      <c r="F897" s="60"/>
      <c r="G897" s="60">
        <v>1</v>
      </c>
    </row>
    <row r="898" spans="1:7" x14ac:dyDescent="0.25">
      <c r="A898" s="60" t="s">
        <v>2718</v>
      </c>
      <c r="B898" s="60" t="s">
        <v>2719</v>
      </c>
      <c r="C898" s="60">
        <v>2531</v>
      </c>
      <c r="D898" s="60"/>
      <c r="E898" s="60"/>
      <c r="F898" s="60"/>
      <c r="G898" s="60">
        <v>1</v>
      </c>
    </row>
    <row r="899" spans="1:7" x14ac:dyDescent="0.25">
      <c r="A899" s="60" t="s">
        <v>2721</v>
      </c>
      <c r="B899" s="60" t="s">
        <v>2722</v>
      </c>
      <c r="C899" s="60">
        <v>2532</v>
      </c>
      <c r="D899" s="60"/>
      <c r="E899" s="60"/>
      <c r="F899" s="60"/>
      <c r="G899" s="60">
        <v>1</v>
      </c>
    </row>
    <row r="900" spans="1:7" x14ac:dyDescent="0.25">
      <c r="A900" s="60" t="s">
        <v>2724</v>
      </c>
      <c r="B900" s="60" t="s">
        <v>2725</v>
      </c>
      <c r="C900" s="60">
        <v>2533</v>
      </c>
      <c r="D900" s="60"/>
      <c r="E900" s="60"/>
      <c r="F900" s="60"/>
      <c r="G900" s="60">
        <v>1</v>
      </c>
    </row>
    <row r="901" spans="1:7" x14ac:dyDescent="0.25">
      <c r="A901" s="60" t="s">
        <v>2727</v>
      </c>
      <c r="B901" s="60" t="s">
        <v>2728</v>
      </c>
      <c r="C901" s="60">
        <v>2534</v>
      </c>
      <c r="D901" s="60"/>
      <c r="E901" s="60"/>
      <c r="F901" s="60"/>
      <c r="G901" s="60">
        <v>1</v>
      </c>
    </row>
    <row r="902" spans="1:7" x14ac:dyDescent="0.25">
      <c r="A902" s="60" t="s">
        <v>2730</v>
      </c>
      <c r="B902" s="60" t="s">
        <v>2731</v>
      </c>
      <c r="C902" s="60">
        <v>2535</v>
      </c>
      <c r="D902" s="60"/>
      <c r="E902" s="60"/>
      <c r="F902" s="60"/>
      <c r="G902" s="60">
        <v>1</v>
      </c>
    </row>
    <row r="903" spans="1:7" x14ac:dyDescent="0.25">
      <c r="A903" s="60" t="s">
        <v>2733</v>
      </c>
      <c r="B903" s="60" t="s">
        <v>2734</v>
      </c>
      <c r="C903" s="60">
        <v>2536</v>
      </c>
      <c r="D903" s="60"/>
      <c r="E903" s="60"/>
      <c r="F903" s="60"/>
      <c r="G903" s="60">
        <v>1</v>
      </c>
    </row>
    <row r="904" spans="1:7" x14ac:dyDescent="0.25">
      <c r="A904" s="60" t="s">
        <v>2736</v>
      </c>
      <c r="B904" s="60" t="s">
        <v>2737</v>
      </c>
      <c r="C904" s="60">
        <v>2537</v>
      </c>
      <c r="D904" s="60"/>
      <c r="E904" s="60"/>
      <c r="F904" s="60"/>
      <c r="G904" s="60">
        <v>1</v>
      </c>
    </row>
    <row r="905" spans="1:7" x14ac:dyDescent="0.25">
      <c r="A905" s="60" t="s">
        <v>2739</v>
      </c>
      <c r="B905" s="60" t="s">
        <v>2740</v>
      </c>
      <c r="C905" s="60">
        <v>2538</v>
      </c>
      <c r="D905" s="60"/>
      <c r="E905" s="60"/>
      <c r="F905" s="60"/>
      <c r="G905" s="60">
        <v>1</v>
      </c>
    </row>
    <row r="906" spans="1:7" x14ac:dyDescent="0.25">
      <c r="A906" s="60" t="s">
        <v>2742</v>
      </c>
      <c r="B906" s="60" t="s">
        <v>2743</v>
      </c>
      <c r="C906" s="60">
        <v>2539</v>
      </c>
      <c r="D906" s="60"/>
      <c r="E906" s="60"/>
      <c r="F906" s="60"/>
      <c r="G906" s="60">
        <v>1</v>
      </c>
    </row>
    <row r="907" spans="1:7" x14ac:dyDescent="0.25">
      <c r="A907" s="60" t="s">
        <v>2745</v>
      </c>
      <c r="B907" s="60" t="s">
        <v>2746</v>
      </c>
      <c r="C907" s="60">
        <v>2540</v>
      </c>
      <c r="D907" s="60"/>
      <c r="E907" s="60"/>
      <c r="F907" s="60"/>
      <c r="G907" s="60">
        <v>1</v>
      </c>
    </row>
    <row r="908" spans="1:7" x14ac:dyDescent="0.25">
      <c r="A908" s="60" t="s">
        <v>2748</v>
      </c>
      <c r="B908" s="60" t="s">
        <v>2749</v>
      </c>
      <c r="C908" s="60">
        <v>2543</v>
      </c>
      <c r="D908" s="60"/>
      <c r="E908" s="60"/>
      <c r="F908" s="60"/>
      <c r="G908" s="60">
        <v>1</v>
      </c>
    </row>
    <row r="909" spans="1:7" x14ac:dyDescent="0.25">
      <c r="A909" s="60" t="s">
        <v>2751</v>
      </c>
      <c r="B909" s="60" t="s">
        <v>2752</v>
      </c>
      <c r="C909" s="60">
        <v>2544</v>
      </c>
      <c r="D909" s="60"/>
      <c r="E909" s="60"/>
      <c r="F909" s="60"/>
      <c r="G909" s="60">
        <v>1</v>
      </c>
    </row>
    <row r="910" spans="1:7" x14ac:dyDescent="0.25">
      <c r="A910" s="60" t="s">
        <v>2754</v>
      </c>
      <c r="B910" s="60" t="s">
        <v>2755</v>
      </c>
      <c r="C910" s="60">
        <v>2545</v>
      </c>
      <c r="D910" s="60"/>
      <c r="E910" s="60"/>
      <c r="F910" s="60"/>
      <c r="G910" s="60">
        <v>1</v>
      </c>
    </row>
    <row r="911" spans="1:7" x14ac:dyDescent="0.25">
      <c r="A911" s="60" t="s">
        <v>2757</v>
      </c>
      <c r="B911" s="60" t="s">
        <v>2758</v>
      </c>
      <c r="C911" s="60">
        <v>2546</v>
      </c>
      <c r="D911" s="60"/>
      <c r="E911" s="60"/>
      <c r="F911" s="60"/>
      <c r="G911" s="60">
        <v>1</v>
      </c>
    </row>
    <row r="912" spans="1:7" x14ac:dyDescent="0.25">
      <c r="A912" s="60" t="s">
        <v>2760</v>
      </c>
      <c r="B912" s="60" t="s">
        <v>2761</v>
      </c>
      <c r="C912" s="60">
        <v>2547</v>
      </c>
      <c r="D912" s="60"/>
      <c r="E912" s="60"/>
      <c r="F912" s="60"/>
      <c r="G912" s="60">
        <v>1</v>
      </c>
    </row>
    <row r="913" spans="1:7" x14ac:dyDescent="0.25">
      <c r="A913" s="60" t="s">
        <v>2763</v>
      </c>
      <c r="B913" s="60" t="s">
        <v>2764</v>
      </c>
      <c r="C913" s="60">
        <v>2548</v>
      </c>
      <c r="D913" s="60"/>
      <c r="E913" s="60"/>
      <c r="F913" s="60"/>
      <c r="G913" s="60">
        <v>1</v>
      </c>
    </row>
    <row r="914" spans="1:7" x14ac:dyDescent="0.25">
      <c r="A914" s="60" t="s">
        <v>2766</v>
      </c>
      <c r="B914" s="60" t="s">
        <v>2767</v>
      </c>
      <c r="C914" s="60">
        <v>2549</v>
      </c>
      <c r="D914" s="60"/>
      <c r="E914" s="60"/>
      <c r="F914" s="60"/>
      <c r="G914" s="60">
        <v>1</v>
      </c>
    </row>
    <row r="915" spans="1:7" x14ac:dyDescent="0.25">
      <c r="A915" s="60" t="s">
        <v>2769</v>
      </c>
      <c r="B915" s="60" t="s">
        <v>2770</v>
      </c>
      <c r="C915" s="60">
        <v>2550</v>
      </c>
      <c r="D915" s="60"/>
      <c r="E915" s="60"/>
      <c r="F915" s="60"/>
      <c r="G915" s="60">
        <v>1</v>
      </c>
    </row>
    <row r="916" spans="1:7" x14ac:dyDescent="0.25">
      <c r="A916" s="60" t="s">
        <v>2772</v>
      </c>
      <c r="B916" s="60" t="s">
        <v>2773</v>
      </c>
      <c r="C916" s="60">
        <v>2551</v>
      </c>
      <c r="D916" s="60"/>
      <c r="E916" s="60"/>
      <c r="F916" s="60"/>
      <c r="G916" s="60">
        <v>1</v>
      </c>
    </row>
    <row r="917" spans="1:7" x14ac:dyDescent="0.25">
      <c r="A917" s="60" t="s">
        <v>2775</v>
      </c>
      <c r="B917" s="60" t="s">
        <v>2776</v>
      </c>
      <c r="C917" s="60">
        <v>2552</v>
      </c>
      <c r="D917" s="60"/>
      <c r="E917" s="60"/>
      <c r="F917" s="60"/>
      <c r="G917" s="60">
        <v>1</v>
      </c>
    </row>
    <row r="918" spans="1:7" x14ac:dyDescent="0.25">
      <c r="A918" s="60" t="s">
        <v>2778</v>
      </c>
      <c r="B918" s="60" t="s">
        <v>2779</v>
      </c>
      <c r="C918" s="60">
        <v>2553</v>
      </c>
      <c r="D918" s="60"/>
      <c r="E918" s="60"/>
      <c r="F918" s="60"/>
      <c r="G918" s="60">
        <v>1</v>
      </c>
    </row>
    <row r="919" spans="1:7" x14ac:dyDescent="0.25">
      <c r="A919" s="60" t="s">
        <v>2781</v>
      </c>
      <c r="B919" s="60" t="s">
        <v>2782</v>
      </c>
      <c r="C919" s="60">
        <v>2554</v>
      </c>
      <c r="D919" s="60"/>
      <c r="E919" s="60"/>
      <c r="F919" s="60"/>
      <c r="G919" s="60">
        <v>1</v>
      </c>
    </row>
    <row r="920" spans="1:7" x14ac:dyDescent="0.25">
      <c r="A920" s="60" t="s">
        <v>2784</v>
      </c>
      <c r="B920" s="60" t="s">
        <v>2785</v>
      </c>
      <c r="C920" s="60">
        <v>2555</v>
      </c>
      <c r="D920" s="60"/>
      <c r="E920" s="60"/>
      <c r="F920" s="60"/>
      <c r="G920" s="60">
        <v>1</v>
      </c>
    </row>
    <row r="921" spans="1:7" x14ac:dyDescent="0.25">
      <c r="A921" s="60" t="s">
        <v>2787</v>
      </c>
      <c r="B921" s="60" t="s">
        <v>2788</v>
      </c>
      <c r="C921" s="60">
        <v>2556</v>
      </c>
      <c r="D921" s="60"/>
      <c r="E921" s="60"/>
      <c r="F921" s="60"/>
      <c r="G921" s="60">
        <v>1</v>
      </c>
    </row>
    <row r="922" spans="1:7" x14ac:dyDescent="0.25">
      <c r="A922" s="60" t="s">
        <v>2790</v>
      </c>
      <c r="B922" s="60" t="s">
        <v>2791</v>
      </c>
      <c r="C922" s="60">
        <v>2558</v>
      </c>
      <c r="D922" s="60"/>
      <c r="E922" s="60"/>
      <c r="F922" s="60"/>
      <c r="G922" s="60">
        <v>1</v>
      </c>
    </row>
    <row r="923" spans="1:7" x14ac:dyDescent="0.25">
      <c r="A923" s="60" t="s">
        <v>2793</v>
      </c>
      <c r="B923" s="60" t="s">
        <v>2794</v>
      </c>
      <c r="C923" s="60">
        <v>2559</v>
      </c>
      <c r="D923" s="60"/>
      <c r="E923" s="60"/>
      <c r="F923" s="60"/>
      <c r="G923" s="60">
        <v>1</v>
      </c>
    </row>
    <row r="924" spans="1:7" x14ac:dyDescent="0.25">
      <c r="A924" s="60" t="s">
        <v>2796</v>
      </c>
      <c r="B924" s="60" t="s">
        <v>2797</v>
      </c>
      <c r="C924" s="60">
        <v>2560</v>
      </c>
      <c r="D924" s="60"/>
      <c r="E924" s="60"/>
      <c r="F924" s="60"/>
      <c r="G924" s="60">
        <v>1</v>
      </c>
    </row>
    <row r="925" spans="1:7" x14ac:dyDescent="0.25">
      <c r="A925" s="60" t="s">
        <v>2799</v>
      </c>
      <c r="B925" s="60" t="s">
        <v>2800</v>
      </c>
      <c r="C925" s="60">
        <v>2561</v>
      </c>
      <c r="D925" s="60"/>
      <c r="E925" s="60"/>
      <c r="F925" s="60"/>
      <c r="G925" s="60">
        <v>1</v>
      </c>
    </row>
    <row r="926" spans="1:7" x14ac:dyDescent="0.25">
      <c r="A926" s="60" t="s">
        <v>2802</v>
      </c>
      <c r="B926" s="60" t="s">
        <v>2803</v>
      </c>
      <c r="C926" s="60">
        <v>2562</v>
      </c>
      <c r="D926" s="60"/>
      <c r="E926" s="60"/>
      <c r="F926" s="60"/>
      <c r="G926" s="60">
        <v>1</v>
      </c>
    </row>
    <row r="927" spans="1:7" x14ac:dyDescent="0.25">
      <c r="A927" s="60" t="s">
        <v>2805</v>
      </c>
      <c r="B927" s="60" t="s">
        <v>2806</v>
      </c>
      <c r="C927" s="60">
        <v>2563</v>
      </c>
      <c r="D927" s="60"/>
      <c r="E927" s="60"/>
      <c r="F927" s="60"/>
      <c r="G927" s="60">
        <v>1</v>
      </c>
    </row>
    <row r="928" spans="1:7" x14ac:dyDescent="0.25">
      <c r="A928" s="60" t="s">
        <v>2808</v>
      </c>
      <c r="B928" s="60" t="s">
        <v>2809</v>
      </c>
      <c r="C928" s="60">
        <v>2564</v>
      </c>
      <c r="D928" s="60"/>
      <c r="E928" s="60"/>
      <c r="F928" s="60"/>
      <c r="G928" s="60">
        <v>1</v>
      </c>
    </row>
    <row r="929" spans="1:7" x14ac:dyDescent="0.25">
      <c r="A929" s="60" t="s">
        <v>2811</v>
      </c>
      <c r="B929" s="60" t="s">
        <v>2812</v>
      </c>
      <c r="C929" s="60">
        <v>2565</v>
      </c>
      <c r="D929" s="60"/>
      <c r="E929" s="60"/>
      <c r="F929" s="60"/>
      <c r="G929" s="60">
        <v>1</v>
      </c>
    </row>
    <row r="930" spans="1:7" x14ac:dyDescent="0.25">
      <c r="A930" s="60" t="s">
        <v>2814</v>
      </c>
      <c r="B930" s="60" t="s">
        <v>2815</v>
      </c>
      <c r="C930" s="60">
        <v>2566</v>
      </c>
      <c r="D930" s="60"/>
      <c r="E930" s="60"/>
      <c r="F930" s="60"/>
      <c r="G930" s="60">
        <v>1</v>
      </c>
    </row>
    <row r="931" spans="1:7" x14ac:dyDescent="0.25">
      <c r="A931" s="60" t="s">
        <v>2826</v>
      </c>
      <c r="B931" s="60" t="s">
        <v>2827</v>
      </c>
      <c r="C931" s="60">
        <v>2743</v>
      </c>
      <c r="D931" s="60"/>
      <c r="E931" s="60"/>
      <c r="F931" s="60"/>
      <c r="G931" s="60">
        <v>1</v>
      </c>
    </row>
    <row r="932" spans="1:7" x14ac:dyDescent="0.25">
      <c r="A932" s="60" t="s">
        <v>2829</v>
      </c>
      <c r="B932" s="60" t="s">
        <v>2830</v>
      </c>
      <c r="C932" s="60">
        <v>2744</v>
      </c>
      <c r="D932" s="60"/>
      <c r="E932" s="60"/>
      <c r="F932" s="60"/>
      <c r="G932" s="60">
        <v>1</v>
      </c>
    </row>
    <row r="933" spans="1:7" x14ac:dyDescent="0.25">
      <c r="A933" s="60" t="s">
        <v>2832</v>
      </c>
      <c r="B933" s="60" t="s">
        <v>2833</v>
      </c>
      <c r="C933" s="60">
        <v>2747</v>
      </c>
      <c r="D933" s="60"/>
      <c r="E933" s="60"/>
      <c r="F933" s="60"/>
      <c r="G933" s="60">
        <v>1</v>
      </c>
    </row>
    <row r="934" spans="1:7" x14ac:dyDescent="0.25">
      <c r="A934" s="60" t="s">
        <v>2835</v>
      </c>
      <c r="B934" s="60" t="s">
        <v>2836</v>
      </c>
      <c r="C934" s="60">
        <v>2748</v>
      </c>
      <c r="D934" s="60"/>
      <c r="E934" s="60"/>
      <c r="F934" s="60"/>
      <c r="G934" s="60">
        <v>1</v>
      </c>
    </row>
    <row r="935" spans="1:7" x14ac:dyDescent="0.25">
      <c r="A935" s="60" t="s">
        <v>2838</v>
      </c>
      <c r="B935" s="60" t="s">
        <v>2839</v>
      </c>
      <c r="C935" s="60">
        <v>2749</v>
      </c>
      <c r="D935" s="60"/>
      <c r="E935" s="60"/>
      <c r="F935" s="60"/>
      <c r="G935" s="60">
        <v>1</v>
      </c>
    </row>
    <row r="936" spans="1:7" x14ac:dyDescent="0.25">
      <c r="A936" s="60" t="s">
        <v>2841</v>
      </c>
      <c r="B936" s="60" t="s">
        <v>2842</v>
      </c>
      <c r="C936" s="60">
        <v>2751</v>
      </c>
      <c r="D936" s="60"/>
      <c r="E936" s="60"/>
      <c r="F936" s="60"/>
      <c r="G936" s="60">
        <v>1</v>
      </c>
    </row>
    <row r="937" spans="1:7" x14ac:dyDescent="0.25">
      <c r="A937" s="60" t="s">
        <v>2844</v>
      </c>
      <c r="B937" s="60" t="s">
        <v>2845</v>
      </c>
      <c r="C937" s="60">
        <v>2752</v>
      </c>
      <c r="D937" s="60"/>
      <c r="E937" s="60"/>
      <c r="F937" s="60"/>
      <c r="G937" s="60">
        <v>1</v>
      </c>
    </row>
    <row r="938" spans="1:7" x14ac:dyDescent="0.25">
      <c r="A938" s="60" t="s">
        <v>2847</v>
      </c>
      <c r="B938" s="60" t="s">
        <v>2848</v>
      </c>
      <c r="C938" s="60">
        <v>2753</v>
      </c>
      <c r="D938" s="60"/>
      <c r="E938" s="60"/>
      <c r="F938" s="60"/>
      <c r="G938" s="60">
        <v>1</v>
      </c>
    </row>
    <row r="939" spans="1:7" x14ac:dyDescent="0.25">
      <c r="A939" s="60" t="s">
        <v>2850</v>
      </c>
      <c r="B939" s="60" t="s">
        <v>2851</v>
      </c>
      <c r="C939" s="60">
        <v>2754</v>
      </c>
      <c r="D939" s="60"/>
      <c r="E939" s="60"/>
      <c r="F939" s="60"/>
      <c r="G939" s="60">
        <v>1</v>
      </c>
    </row>
    <row r="940" spans="1:7" x14ac:dyDescent="0.25">
      <c r="A940" s="60" t="s">
        <v>2853</v>
      </c>
      <c r="B940" s="60" t="s">
        <v>2854</v>
      </c>
      <c r="C940" s="60">
        <v>2755</v>
      </c>
      <c r="D940" s="60"/>
      <c r="E940" s="60"/>
      <c r="F940" s="60"/>
      <c r="G940" s="60">
        <v>1</v>
      </c>
    </row>
    <row r="941" spans="1:7" x14ac:dyDescent="0.25">
      <c r="A941" s="60" t="s">
        <v>3231</v>
      </c>
      <c r="B941" s="60" t="s">
        <v>3232</v>
      </c>
      <c r="C941" s="60">
        <v>2926</v>
      </c>
      <c r="D941" s="60"/>
      <c r="E941" s="60"/>
      <c r="F941" s="60"/>
      <c r="G941" s="60">
        <v>1</v>
      </c>
    </row>
    <row r="942" spans="1:7" x14ac:dyDescent="0.25">
      <c r="A942" s="60" t="s">
        <v>2859</v>
      </c>
      <c r="B942" s="60" t="s">
        <v>2860</v>
      </c>
      <c r="C942" s="60">
        <v>2759</v>
      </c>
      <c r="D942" s="60"/>
      <c r="E942" s="60"/>
      <c r="F942" s="60"/>
      <c r="G942" s="60">
        <v>1</v>
      </c>
    </row>
    <row r="943" spans="1:7" x14ac:dyDescent="0.25">
      <c r="A943" s="60" t="s">
        <v>2862</v>
      </c>
      <c r="B943" s="60" t="s">
        <v>2863</v>
      </c>
      <c r="C943" s="60">
        <v>2760</v>
      </c>
      <c r="D943" s="60"/>
      <c r="E943" s="60"/>
      <c r="F943" s="60"/>
      <c r="G943" s="60">
        <v>1</v>
      </c>
    </row>
    <row r="944" spans="1:7" x14ac:dyDescent="0.25">
      <c r="A944" s="60" t="s">
        <v>2865</v>
      </c>
      <c r="B944" s="60" t="s">
        <v>2866</v>
      </c>
      <c r="C944" s="60">
        <v>2763</v>
      </c>
      <c r="D944" s="60"/>
      <c r="E944" s="60"/>
      <c r="F944" s="60"/>
      <c r="G944" s="60">
        <v>1</v>
      </c>
    </row>
    <row r="945" spans="1:7" x14ac:dyDescent="0.25">
      <c r="A945" s="60" t="s">
        <v>2868</v>
      </c>
      <c r="B945" s="60" t="s">
        <v>2869</v>
      </c>
      <c r="C945" s="60">
        <v>2764</v>
      </c>
      <c r="D945" s="60"/>
      <c r="E945" s="60"/>
      <c r="F945" s="60"/>
      <c r="G945" s="60">
        <v>1</v>
      </c>
    </row>
    <row r="946" spans="1:7" x14ac:dyDescent="0.25">
      <c r="A946" s="60" t="s">
        <v>2871</v>
      </c>
      <c r="B946" s="60" t="s">
        <v>2872</v>
      </c>
      <c r="C946" s="60">
        <v>2765</v>
      </c>
      <c r="D946" s="60"/>
      <c r="E946" s="60"/>
      <c r="F946" s="60"/>
      <c r="G946" s="60">
        <v>1</v>
      </c>
    </row>
    <row r="947" spans="1:7" x14ac:dyDescent="0.25">
      <c r="A947" s="60" t="s">
        <v>2874</v>
      </c>
      <c r="B947" s="60" t="s">
        <v>2875</v>
      </c>
      <c r="C947" s="60">
        <v>2766</v>
      </c>
      <c r="D947" s="60"/>
      <c r="E947" s="60"/>
      <c r="F947" s="60"/>
      <c r="G947" s="60">
        <v>1</v>
      </c>
    </row>
    <row r="948" spans="1:7" x14ac:dyDescent="0.25">
      <c r="A948" s="60" t="s">
        <v>2877</v>
      </c>
      <c r="B948" s="60" t="s">
        <v>2878</v>
      </c>
      <c r="C948" s="60">
        <v>2768</v>
      </c>
      <c r="D948" s="60"/>
      <c r="E948" s="60"/>
      <c r="F948" s="60"/>
      <c r="G948" s="60">
        <v>1</v>
      </c>
    </row>
    <row r="949" spans="1:7" x14ac:dyDescent="0.25">
      <c r="A949" s="60" t="s">
        <v>2880</v>
      </c>
      <c r="B949" s="60" t="s">
        <v>2881</v>
      </c>
      <c r="C949" s="60">
        <v>2769</v>
      </c>
      <c r="D949" s="60"/>
      <c r="E949" s="60"/>
      <c r="F949" s="60"/>
      <c r="G949" s="60">
        <v>1</v>
      </c>
    </row>
    <row r="950" spans="1:7" x14ac:dyDescent="0.25">
      <c r="A950" s="60" t="s">
        <v>2883</v>
      </c>
      <c r="B950" s="60" t="s">
        <v>2884</v>
      </c>
      <c r="C950" s="60">
        <v>2773</v>
      </c>
      <c r="D950" s="60"/>
      <c r="E950" s="60"/>
      <c r="F950" s="60"/>
      <c r="G950" s="60">
        <v>1</v>
      </c>
    </row>
    <row r="951" spans="1:7" x14ac:dyDescent="0.25">
      <c r="A951" s="60" t="s">
        <v>2886</v>
      </c>
      <c r="B951" s="60" t="s">
        <v>2887</v>
      </c>
      <c r="C951" s="60">
        <v>2774</v>
      </c>
      <c r="D951" s="60"/>
      <c r="E951" s="60"/>
      <c r="F951" s="60"/>
      <c r="G951" s="60">
        <v>1</v>
      </c>
    </row>
    <row r="952" spans="1:7" x14ac:dyDescent="0.25">
      <c r="A952" s="60" t="s">
        <v>2889</v>
      </c>
      <c r="B952" s="60" t="s">
        <v>2890</v>
      </c>
      <c r="C952" s="60">
        <v>2775</v>
      </c>
      <c r="D952" s="60"/>
      <c r="E952" s="60"/>
      <c r="F952" s="60"/>
      <c r="G952" s="60">
        <v>1</v>
      </c>
    </row>
    <row r="953" spans="1:7" x14ac:dyDescent="0.25">
      <c r="A953" s="60" t="s">
        <v>2892</v>
      </c>
      <c r="B953" s="60" t="s">
        <v>2893</v>
      </c>
      <c r="C953" s="60">
        <v>2776</v>
      </c>
      <c r="D953" s="60"/>
      <c r="E953" s="60"/>
      <c r="F953" s="60"/>
      <c r="G953" s="60">
        <v>1</v>
      </c>
    </row>
    <row r="954" spans="1:7" x14ac:dyDescent="0.25">
      <c r="A954" s="60" t="s">
        <v>2895</v>
      </c>
      <c r="B954" s="60" t="s">
        <v>2896</v>
      </c>
      <c r="C954" s="60">
        <v>2777</v>
      </c>
      <c r="D954" s="60"/>
      <c r="E954" s="60"/>
      <c r="F954" s="60"/>
      <c r="G954" s="60">
        <v>1</v>
      </c>
    </row>
    <row r="955" spans="1:7" x14ac:dyDescent="0.25">
      <c r="A955" s="60" t="s">
        <v>2898</v>
      </c>
      <c r="B955" s="60" t="s">
        <v>2899</v>
      </c>
      <c r="C955" s="60">
        <v>2778</v>
      </c>
      <c r="D955" s="60"/>
      <c r="E955" s="60"/>
      <c r="F955" s="60"/>
      <c r="G955" s="60">
        <v>1</v>
      </c>
    </row>
    <row r="956" spans="1:7" x14ac:dyDescent="0.25">
      <c r="A956" s="60" t="s">
        <v>2901</v>
      </c>
      <c r="B956" s="60" t="s">
        <v>2902</v>
      </c>
      <c r="C956" s="60">
        <v>2779</v>
      </c>
      <c r="D956" s="60"/>
      <c r="E956" s="60"/>
      <c r="F956" s="60"/>
      <c r="G956" s="60">
        <v>1</v>
      </c>
    </row>
    <row r="957" spans="1:7" x14ac:dyDescent="0.25">
      <c r="A957" s="60" t="s">
        <v>2904</v>
      </c>
      <c r="B957" s="60" t="s">
        <v>2905</v>
      </c>
      <c r="C957" s="60">
        <v>2780</v>
      </c>
      <c r="D957" s="60"/>
      <c r="E957" s="60"/>
      <c r="F957" s="60"/>
      <c r="G957" s="60">
        <v>1</v>
      </c>
    </row>
    <row r="958" spans="1:7" x14ac:dyDescent="0.25">
      <c r="A958" s="60" t="s">
        <v>2907</v>
      </c>
      <c r="B958" s="60" t="s">
        <v>2908</v>
      </c>
      <c r="C958" s="60">
        <v>2781</v>
      </c>
      <c r="D958" s="60"/>
      <c r="E958" s="60"/>
      <c r="F958" s="60"/>
      <c r="G958" s="60">
        <v>1</v>
      </c>
    </row>
    <row r="959" spans="1:7" x14ac:dyDescent="0.25">
      <c r="A959" s="60" t="s">
        <v>2910</v>
      </c>
      <c r="B959" s="60" t="s">
        <v>2911</v>
      </c>
      <c r="C959" s="60">
        <v>2782</v>
      </c>
      <c r="D959" s="60"/>
      <c r="E959" s="60"/>
      <c r="F959" s="60"/>
      <c r="G959" s="60">
        <v>1</v>
      </c>
    </row>
    <row r="960" spans="1:7" x14ac:dyDescent="0.25">
      <c r="A960" s="60" t="s">
        <v>2913</v>
      </c>
      <c r="B960" s="60" t="s">
        <v>2914</v>
      </c>
      <c r="C960" s="60">
        <v>2783</v>
      </c>
      <c r="D960" s="60"/>
      <c r="E960" s="60"/>
      <c r="F960" s="60"/>
      <c r="G960" s="60">
        <v>1</v>
      </c>
    </row>
    <row r="961" spans="1:7" x14ac:dyDescent="0.25">
      <c r="A961" s="60" t="s">
        <v>2916</v>
      </c>
      <c r="B961" s="60" t="s">
        <v>2917</v>
      </c>
      <c r="C961" s="60">
        <v>2784</v>
      </c>
      <c r="D961" s="60"/>
      <c r="E961" s="60"/>
      <c r="F961" s="60"/>
      <c r="G961" s="60">
        <v>1</v>
      </c>
    </row>
    <row r="962" spans="1:7" x14ac:dyDescent="0.25">
      <c r="A962" s="60" t="s">
        <v>2919</v>
      </c>
      <c r="B962" s="60" t="s">
        <v>2920</v>
      </c>
      <c r="C962" s="60">
        <v>2785</v>
      </c>
      <c r="D962" s="60"/>
      <c r="E962" s="60"/>
      <c r="F962" s="60"/>
      <c r="G962" s="60">
        <v>1</v>
      </c>
    </row>
    <row r="963" spans="1:7" x14ac:dyDescent="0.25">
      <c r="A963" s="60" t="s">
        <v>2922</v>
      </c>
      <c r="B963" s="60" t="s">
        <v>2923</v>
      </c>
      <c r="C963" s="60">
        <v>2786</v>
      </c>
      <c r="D963" s="60"/>
      <c r="E963" s="60"/>
      <c r="F963" s="60"/>
      <c r="G963" s="60">
        <v>1</v>
      </c>
    </row>
    <row r="964" spans="1:7" x14ac:dyDescent="0.25">
      <c r="A964" s="60" t="s">
        <v>2925</v>
      </c>
      <c r="B964" s="60" t="s">
        <v>2926</v>
      </c>
      <c r="C964" s="60">
        <v>2787</v>
      </c>
      <c r="D964" s="60"/>
      <c r="E964" s="60"/>
      <c r="F964" s="60"/>
      <c r="G964" s="60">
        <v>1</v>
      </c>
    </row>
    <row r="965" spans="1:7" x14ac:dyDescent="0.25">
      <c r="A965" s="60" t="s">
        <v>2928</v>
      </c>
      <c r="B965" s="60" t="s">
        <v>2929</v>
      </c>
      <c r="C965" s="60">
        <v>2788</v>
      </c>
      <c r="D965" s="60"/>
      <c r="E965" s="60"/>
      <c r="F965" s="60"/>
      <c r="G965" s="60">
        <v>1</v>
      </c>
    </row>
    <row r="966" spans="1:7" x14ac:dyDescent="0.25">
      <c r="A966" s="60" t="s">
        <v>2931</v>
      </c>
      <c r="B966" s="60" t="s">
        <v>2932</v>
      </c>
      <c r="C966" s="60">
        <v>2789</v>
      </c>
      <c r="D966" s="60"/>
      <c r="E966" s="60"/>
      <c r="F966" s="60"/>
      <c r="G966" s="60">
        <v>1</v>
      </c>
    </row>
    <row r="967" spans="1:7" x14ac:dyDescent="0.25">
      <c r="A967" s="60" t="s">
        <v>2934</v>
      </c>
      <c r="B967" s="60" t="s">
        <v>2935</v>
      </c>
      <c r="C967" s="60">
        <v>2791</v>
      </c>
      <c r="D967" s="60"/>
      <c r="E967" s="60"/>
      <c r="F967" s="60"/>
      <c r="G967" s="60">
        <v>1</v>
      </c>
    </row>
    <row r="968" spans="1:7" x14ac:dyDescent="0.25">
      <c r="A968" s="60" t="s">
        <v>2937</v>
      </c>
      <c r="B968" s="60" t="s">
        <v>2938</v>
      </c>
      <c r="C968" s="60">
        <v>2792</v>
      </c>
      <c r="D968" s="60"/>
      <c r="E968" s="60"/>
      <c r="F968" s="60"/>
      <c r="G968" s="60">
        <v>1</v>
      </c>
    </row>
    <row r="969" spans="1:7" x14ac:dyDescent="0.25">
      <c r="A969" s="60" t="s">
        <v>2940</v>
      </c>
      <c r="B969" s="60" t="s">
        <v>2941</v>
      </c>
      <c r="C969" s="60">
        <v>2793</v>
      </c>
      <c r="D969" s="60"/>
      <c r="E969" s="60"/>
      <c r="F969" s="60"/>
      <c r="G969" s="60">
        <v>1</v>
      </c>
    </row>
    <row r="970" spans="1:7" x14ac:dyDescent="0.25">
      <c r="A970" s="60" t="s">
        <v>2943</v>
      </c>
      <c r="B970" s="60" t="s">
        <v>2944</v>
      </c>
      <c r="C970" s="60">
        <v>2794</v>
      </c>
      <c r="D970" s="60"/>
      <c r="E970" s="60"/>
      <c r="F970" s="60"/>
      <c r="G970" s="60">
        <v>1</v>
      </c>
    </row>
    <row r="971" spans="1:7" x14ac:dyDescent="0.25">
      <c r="A971" s="60" t="s">
        <v>2946</v>
      </c>
      <c r="B971" s="60" t="s">
        <v>2947</v>
      </c>
      <c r="C971" s="60">
        <v>2795</v>
      </c>
      <c r="D971" s="60"/>
      <c r="E971" s="60"/>
      <c r="F971" s="60"/>
      <c r="G971" s="60">
        <v>1</v>
      </c>
    </row>
    <row r="972" spans="1:7" x14ac:dyDescent="0.25">
      <c r="A972" s="60" t="s">
        <v>2949</v>
      </c>
      <c r="B972" s="60" t="s">
        <v>2950</v>
      </c>
      <c r="C972" s="60">
        <v>2796</v>
      </c>
      <c r="D972" s="60"/>
      <c r="E972" s="60"/>
      <c r="F972" s="60"/>
      <c r="G972" s="60">
        <v>1</v>
      </c>
    </row>
    <row r="973" spans="1:7" x14ac:dyDescent="0.25">
      <c r="A973" s="60" t="s">
        <v>2952</v>
      </c>
      <c r="B973" s="60" t="s">
        <v>2953</v>
      </c>
      <c r="C973" s="60">
        <v>2797</v>
      </c>
      <c r="D973" s="60"/>
      <c r="E973" s="60"/>
      <c r="F973" s="60"/>
      <c r="G973" s="60">
        <v>1</v>
      </c>
    </row>
    <row r="974" spans="1:7" x14ac:dyDescent="0.25">
      <c r="A974" s="60" t="s">
        <v>3234</v>
      </c>
      <c r="B974" s="60" t="s">
        <v>3235</v>
      </c>
      <c r="C974" s="60">
        <v>2927</v>
      </c>
      <c r="D974" s="60"/>
      <c r="E974" s="60"/>
      <c r="F974" s="60"/>
      <c r="G974" s="60">
        <v>1</v>
      </c>
    </row>
    <row r="975" spans="1:7" x14ac:dyDescent="0.25">
      <c r="A975" s="60" t="s">
        <v>2955</v>
      </c>
      <c r="B975" s="60" t="s">
        <v>2956</v>
      </c>
      <c r="C975" s="60">
        <v>2799</v>
      </c>
      <c r="D975" s="60"/>
      <c r="E975" s="60"/>
      <c r="F975" s="60"/>
      <c r="G975" s="60">
        <v>1</v>
      </c>
    </row>
    <row r="976" spans="1:7" x14ac:dyDescent="0.25">
      <c r="A976" s="60" t="s">
        <v>2958</v>
      </c>
      <c r="B976" s="60" t="s">
        <v>2959</v>
      </c>
      <c r="C976" s="60">
        <v>2800</v>
      </c>
      <c r="D976" s="60"/>
      <c r="E976" s="60"/>
      <c r="F976" s="60"/>
      <c r="G976" s="60">
        <v>1</v>
      </c>
    </row>
    <row r="977" spans="1:7" x14ac:dyDescent="0.25">
      <c r="A977" s="60" t="s">
        <v>2961</v>
      </c>
      <c r="B977" s="60" t="s">
        <v>2962</v>
      </c>
      <c r="C977" s="60">
        <v>2801</v>
      </c>
      <c r="D977" s="60"/>
      <c r="E977" s="60"/>
      <c r="F977" s="60"/>
      <c r="G977" s="60">
        <v>1</v>
      </c>
    </row>
    <row r="978" spans="1:7" x14ac:dyDescent="0.25">
      <c r="A978" s="60" t="s">
        <v>2964</v>
      </c>
      <c r="B978" s="60" t="s">
        <v>2965</v>
      </c>
      <c r="C978" s="60">
        <v>2803</v>
      </c>
      <c r="D978" s="60"/>
      <c r="E978" s="60"/>
      <c r="F978" s="60"/>
      <c r="G978" s="60">
        <v>1</v>
      </c>
    </row>
    <row r="979" spans="1:7" x14ac:dyDescent="0.25">
      <c r="A979" s="60" t="s">
        <v>2967</v>
      </c>
      <c r="B979" s="60" t="s">
        <v>2968</v>
      </c>
      <c r="C979" s="60">
        <v>2804</v>
      </c>
      <c r="D979" s="60"/>
      <c r="E979" s="60"/>
      <c r="F979" s="60"/>
      <c r="G979" s="60">
        <v>1</v>
      </c>
    </row>
    <row r="980" spans="1:7" x14ac:dyDescent="0.25">
      <c r="A980" s="60" t="s">
        <v>2970</v>
      </c>
      <c r="B980" s="60" t="s">
        <v>2971</v>
      </c>
      <c r="C980" s="60">
        <v>2805</v>
      </c>
      <c r="D980" s="60"/>
      <c r="E980" s="60"/>
      <c r="F980" s="60"/>
      <c r="G980" s="60">
        <v>1</v>
      </c>
    </row>
    <row r="981" spans="1:7" x14ac:dyDescent="0.25">
      <c r="A981" s="60" t="s">
        <v>2973</v>
      </c>
      <c r="B981" s="60" t="s">
        <v>2974</v>
      </c>
      <c r="C981" s="60">
        <v>2806</v>
      </c>
      <c r="D981" s="60"/>
      <c r="E981" s="60"/>
      <c r="F981" s="60"/>
      <c r="G981" s="60">
        <v>1</v>
      </c>
    </row>
    <row r="982" spans="1:7" x14ac:dyDescent="0.25">
      <c r="A982" s="60" t="s">
        <v>2976</v>
      </c>
      <c r="B982" s="60" t="s">
        <v>2977</v>
      </c>
      <c r="C982" s="60">
        <v>2808</v>
      </c>
      <c r="D982" s="60"/>
      <c r="E982" s="60"/>
      <c r="F982" s="60"/>
      <c r="G982" s="60">
        <v>1</v>
      </c>
    </row>
    <row r="983" spans="1:7" x14ac:dyDescent="0.25">
      <c r="A983" s="60" t="s">
        <v>2979</v>
      </c>
      <c r="B983" s="60" t="s">
        <v>2980</v>
      </c>
      <c r="C983" s="60">
        <v>2809</v>
      </c>
      <c r="D983" s="60"/>
      <c r="E983" s="60"/>
      <c r="F983" s="60"/>
      <c r="G983" s="60">
        <v>1</v>
      </c>
    </row>
    <row r="984" spans="1:7" x14ac:dyDescent="0.25">
      <c r="A984" s="60" t="s">
        <v>2982</v>
      </c>
      <c r="B984" s="60" t="s">
        <v>2983</v>
      </c>
      <c r="C984" s="60">
        <v>2810</v>
      </c>
      <c r="D984" s="60"/>
      <c r="E984" s="60"/>
      <c r="F984" s="60"/>
      <c r="G984" s="60">
        <v>1</v>
      </c>
    </row>
    <row r="985" spans="1:7" x14ac:dyDescent="0.25">
      <c r="A985" s="60" t="s">
        <v>2985</v>
      </c>
      <c r="B985" s="60" t="s">
        <v>2986</v>
      </c>
      <c r="C985" s="60">
        <v>2811</v>
      </c>
      <c r="D985" s="60"/>
      <c r="E985" s="60"/>
      <c r="F985" s="60"/>
      <c r="G985" s="60">
        <v>1</v>
      </c>
    </row>
    <row r="986" spans="1:7" x14ac:dyDescent="0.25">
      <c r="A986" s="60" t="s">
        <v>2988</v>
      </c>
      <c r="B986" s="60" t="s">
        <v>2989</v>
      </c>
      <c r="C986" s="60">
        <v>2812</v>
      </c>
      <c r="D986" s="60"/>
      <c r="E986" s="60"/>
      <c r="F986" s="60"/>
      <c r="G986" s="60">
        <v>1</v>
      </c>
    </row>
    <row r="987" spans="1:7" x14ac:dyDescent="0.25">
      <c r="A987" s="60" t="s">
        <v>2991</v>
      </c>
      <c r="B987" s="60" t="s">
        <v>2992</v>
      </c>
      <c r="C987" s="60">
        <v>2813</v>
      </c>
      <c r="D987" s="60"/>
      <c r="E987" s="60"/>
      <c r="F987" s="60"/>
      <c r="G987" s="60">
        <v>1</v>
      </c>
    </row>
    <row r="988" spans="1:7" x14ac:dyDescent="0.25">
      <c r="A988" s="60" t="s">
        <v>2994</v>
      </c>
      <c r="B988" s="60" t="s">
        <v>2995</v>
      </c>
      <c r="C988" s="60">
        <v>2814</v>
      </c>
      <c r="D988" s="60"/>
      <c r="E988" s="60"/>
      <c r="F988" s="60"/>
      <c r="G988" s="60">
        <v>1</v>
      </c>
    </row>
    <row r="989" spans="1:7" x14ac:dyDescent="0.25">
      <c r="A989" s="60" t="s">
        <v>2997</v>
      </c>
      <c r="B989" s="60" t="s">
        <v>2998</v>
      </c>
      <c r="C989" s="60">
        <v>2815</v>
      </c>
      <c r="D989" s="60"/>
      <c r="E989" s="60"/>
      <c r="F989" s="60"/>
      <c r="G989" s="60">
        <v>1</v>
      </c>
    </row>
    <row r="990" spans="1:7" x14ac:dyDescent="0.25">
      <c r="A990" s="60" t="s">
        <v>3000</v>
      </c>
      <c r="B990" s="60" t="s">
        <v>3001</v>
      </c>
      <c r="C990" s="60">
        <v>2817</v>
      </c>
      <c r="D990" s="60"/>
      <c r="E990" s="60"/>
      <c r="F990" s="60"/>
      <c r="G990" s="60">
        <v>1</v>
      </c>
    </row>
    <row r="991" spans="1:7" x14ac:dyDescent="0.25">
      <c r="A991" s="60" t="s">
        <v>3003</v>
      </c>
      <c r="B991" s="60" t="s">
        <v>3004</v>
      </c>
      <c r="C991" s="60">
        <v>2818</v>
      </c>
      <c r="D991" s="60"/>
      <c r="E991" s="60"/>
      <c r="F991" s="60"/>
      <c r="G991" s="60">
        <v>1</v>
      </c>
    </row>
    <row r="992" spans="1:7" x14ac:dyDescent="0.25">
      <c r="A992" s="60" t="s">
        <v>3006</v>
      </c>
      <c r="B992" s="60" t="s">
        <v>3007</v>
      </c>
      <c r="C992" s="60">
        <v>2821</v>
      </c>
      <c r="D992" s="60"/>
      <c r="E992" s="60"/>
      <c r="F992" s="60"/>
      <c r="G992" s="60">
        <v>1</v>
      </c>
    </row>
    <row r="993" spans="1:7" x14ac:dyDescent="0.25">
      <c r="A993" s="60" t="s">
        <v>3009</v>
      </c>
      <c r="B993" s="60" t="s">
        <v>3010</v>
      </c>
      <c r="C993" s="60">
        <v>2822</v>
      </c>
      <c r="D993" s="60"/>
      <c r="E993" s="60"/>
      <c r="F993" s="60"/>
      <c r="G993" s="60">
        <v>1</v>
      </c>
    </row>
    <row r="994" spans="1:7" x14ac:dyDescent="0.25">
      <c r="A994" s="60" t="s">
        <v>3012</v>
      </c>
      <c r="B994" s="60" t="s">
        <v>3013</v>
      </c>
      <c r="C994" s="60">
        <v>2823</v>
      </c>
      <c r="D994" s="60"/>
      <c r="E994" s="60"/>
      <c r="F994" s="60"/>
      <c r="G994" s="60">
        <v>1</v>
      </c>
    </row>
    <row r="995" spans="1:7" x14ac:dyDescent="0.25">
      <c r="A995" s="60" t="s">
        <v>3015</v>
      </c>
      <c r="B995" s="60" t="s">
        <v>3016</v>
      </c>
      <c r="C995" s="60">
        <v>2824</v>
      </c>
      <c r="D995" s="60"/>
      <c r="E995" s="60"/>
      <c r="F995" s="60"/>
      <c r="G995" s="60">
        <v>1</v>
      </c>
    </row>
    <row r="996" spans="1:7" x14ac:dyDescent="0.25">
      <c r="A996" s="60" t="s">
        <v>3018</v>
      </c>
      <c r="B996" s="60" t="s">
        <v>3019</v>
      </c>
      <c r="C996" s="60">
        <v>2825</v>
      </c>
      <c r="D996" s="60"/>
      <c r="E996" s="60"/>
      <c r="F996" s="60"/>
      <c r="G996" s="60">
        <v>1</v>
      </c>
    </row>
    <row r="997" spans="1:7" x14ac:dyDescent="0.25">
      <c r="A997" s="60" t="s">
        <v>3021</v>
      </c>
      <c r="B997" s="60" t="s">
        <v>3022</v>
      </c>
      <c r="C997" s="60">
        <v>2826</v>
      </c>
      <c r="D997" s="60"/>
      <c r="E997" s="60"/>
      <c r="F997" s="60"/>
      <c r="G997" s="60">
        <v>1</v>
      </c>
    </row>
    <row r="998" spans="1:7" x14ac:dyDescent="0.25">
      <c r="A998" s="60" t="s">
        <v>3024</v>
      </c>
      <c r="B998" s="60" t="s">
        <v>3025</v>
      </c>
      <c r="C998" s="60">
        <v>2827</v>
      </c>
      <c r="D998" s="60"/>
      <c r="E998" s="60"/>
      <c r="F998" s="60"/>
      <c r="G998" s="60">
        <v>1</v>
      </c>
    </row>
    <row r="999" spans="1:7" x14ac:dyDescent="0.25">
      <c r="A999" s="60" t="s">
        <v>3027</v>
      </c>
      <c r="B999" s="60" t="s">
        <v>3028</v>
      </c>
      <c r="C999" s="60">
        <v>2830</v>
      </c>
      <c r="D999" s="60"/>
      <c r="E999" s="60"/>
      <c r="F999" s="60"/>
      <c r="G999" s="60">
        <v>1</v>
      </c>
    </row>
    <row r="1000" spans="1:7" x14ac:dyDescent="0.25">
      <c r="A1000" s="60" t="s">
        <v>3030</v>
      </c>
      <c r="B1000" s="60" t="s">
        <v>3031</v>
      </c>
      <c r="C1000" s="60">
        <v>2831</v>
      </c>
      <c r="D1000" s="60"/>
      <c r="E1000" s="60"/>
      <c r="F1000" s="60"/>
      <c r="G1000" s="60">
        <v>1</v>
      </c>
    </row>
    <row r="1001" spans="1:7" x14ac:dyDescent="0.25">
      <c r="A1001" s="60" t="s">
        <v>3033</v>
      </c>
      <c r="B1001" s="60" t="s">
        <v>3034</v>
      </c>
      <c r="C1001" s="60">
        <v>2832</v>
      </c>
      <c r="D1001" s="60"/>
      <c r="E1001" s="60"/>
      <c r="F1001" s="60"/>
      <c r="G1001" s="60">
        <v>1</v>
      </c>
    </row>
    <row r="1002" spans="1:7" x14ac:dyDescent="0.25">
      <c r="A1002" s="60" t="s">
        <v>3036</v>
      </c>
      <c r="B1002" s="60" t="s">
        <v>3037</v>
      </c>
      <c r="C1002" s="60">
        <v>2833</v>
      </c>
      <c r="D1002" s="60"/>
      <c r="E1002" s="60"/>
      <c r="F1002" s="60"/>
      <c r="G1002" s="60">
        <v>1</v>
      </c>
    </row>
    <row r="1003" spans="1:7" x14ac:dyDescent="0.25">
      <c r="A1003" s="60" t="s">
        <v>3039</v>
      </c>
      <c r="B1003" s="60" t="s">
        <v>3040</v>
      </c>
      <c r="C1003" s="60">
        <v>2834</v>
      </c>
      <c r="D1003" s="60"/>
      <c r="E1003" s="60"/>
      <c r="F1003" s="60"/>
      <c r="G1003" s="60">
        <v>1</v>
      </c>
    </row>
    <row r="1004" spans="1:7" x14ac:dyDescent="0.25">
      <c r="A1004" s="60" t="s">
        <v>3042</v>
      </c>
      <c r="B1004" s="60" t="s">
        <v>3043</v>
      </c>
      <c r="C1004" s="60">
        <v>2835</v>
      </c>
      <c r="D1004" s="60"/>
      <c r="E1004" s="60"/>
      <c r="F1004" s="60"/>
      <c r="G1004" s="60">
        <v>1</v>
      </c>
    </row>
    <row r="1005" spans="1:7" x14ac:dyDescent="0.25">
      <c r="A1005" s="60" t="s">
        <v>3045</v>
      </c>
      <c r="B1005" s="60" t="s">
        <v>3046</v>
      </c>
      <c r="C1005" s="60">
        <v>2836</v>
      </c>
      <c r="D1005" s="60"/>
      <c r="E1005" s="60"/>
      <c r="F1005" s="60"/>
      <c r="G1005" s="60">
        <v>1</v>
      </c>
    </row>
    <row r="1006" spans="1:7" x14ac:dyDescent="0.25">
      <c r="A1006" s="60" t="s">
        <v>3048</v>
      </c>
      <c r="B1006" s="60" t="s">
        <v>3049</v>
      </c>
      <c r="C1006" s="60">
        <v>2837</v>
      </c>
      <c r="D1006" s="60"/>
      <c r="E1006" s="60"/>
      <c r="F1006" s="60"/>
      <c r="G1006" s="60">
        <v>1</v>
      </c>
    </row>
    <row r="1007" spans="1:7" x14ac:dyDescent="0.25">
      <c r="A1007" s="60" t="s">
        <v>3051</v>
      </c>
      <c r="B1007" s="60" t="s">
        <v>3052</v>
      </c>
      <c r="C1007" s="60">
        <v>2840</v>
      </c>
      <c r="D1007" s="60"/>
      <c r="E1007" s="60"/>
      <c r="F1007" s="60"/>
      <c r="G1007" s="60">
        <v>1</v>
      </c>
    </row>
    <row r="1008" spans="1:7" x14ac:dyDescent="0.25">
      <c r="A1008" s="60" t="s">
        <v>3054</v>
      </c>
      <c r="B1008" s="60" t="s">
        <v>3055</v>
      </c>
      <c r="C1008" s="60">
        <v>2841</v>
      </c>
      <c r="D1008" s="60"/>
      <c r="E1008" s="60"/>
      <c r="F1008" s="60"/>
      <c r="G1008" s="60">
        <v>1</v>
      </c>
    </row>
    <row r="1009" spans="1:7" x14ac:dyDescent="0.25">
      <c r="A1009" s="60" t="s">
        <v>3057</v>
      </c>
      <c r="B1009" s="60" t="s">
        <v>3058</v>
      </c>
      <c r="C1009" s="60">
        <v>2842</v>
      </c>
      <c r="D1009" s="60"/>
      <c r="E1009" s="60"/>
      <c r="F1009" s="60"/>
      <c r="G1009" s="60">
        <v>1</v>
      </c>
    </row>
    <row r="1010" spans="1:7" x14ac:dyDescent="0.25">
      <c r="A1010" s="60" t="s">
        <v>3060</v>
      </c>
      <c r="B1010" s="60" t="s">
        <v>3061</v>
      </c>
      <c r="C1010" s="60">
        <v>2843</v>
      </c>
      <c r="D1010" s="60"/>
      <c r="E1010" s="60"/>
      <c r="F1010" s="60"/>
      <c r="G1010" s="60">
        <v>1</v>
      </c>
    </row>
    <row r="1011" spans="1:7" x14ac:dyDescent="0.25">
      <c r="A1011" s="60" t="s">
        <v>3066</v>
      </c>
      <c r="B1011" s="60" t="s">
        <v>3067</v>
      </c>
      <c r="C1011" s="60">
        <v>2845</v>
      </c>
      <c r="D1011" s="60"/>
      <c r="E1011" s="60"/>
      <c r="F1011" s="60"/>
      <c r="G1011" s="60">
        <v>1</v>
      </c>
    </row>
    <row r="1012" spans="1:7" x14ac:dyDescent="0.25">
      <c r="A1012" s="60" t="s">
        <v>3069</v>
      </c>
      <c r="B1012" s="60" t="s">
        <v>3070</v>
      </c>
      <c r="C1012" s="60">
        <v>2846</v>
      </c>
      <c r="D1012" s="60"/>
      <c r="E1012" s="60"/>
      <c r="F1012" s="60"/>
      <c r="G1012" s="60">
        <v>1</v>
      </c>
    </row>
    <row r="1013" spans="1:7" x14ac:dyDescent="0.25">
      <c r="A1013" s="60" t="s">
        <v>3072</v>
      </c>
      <c r="B1013" s="60" t="s">
        <v>3073</v>
      </c>
      <c r="C1013" s="60">
        <v>2847</v>
      </c>
      <c r="D1013" s="60"/>
      <c r="E1013" s="60"/>
      <c r="F1013" s="60"/>
      <c r="G1013" s="60">
        <v>1</v>
      </c>
    </row>
    <row r="1014" spans="1:7" x14ac:dyDescent="0.25">
      <c r="A1014" s="60" t="s">
        <v>3075</v>
      </c>
      <c r="B1014" s="60" t="s">
        <v>3076</v>
      </c>
      <c r="C1014" s="60">
        <v>2850</v>
      </c>
      <c r="D1014" s="60"/>
      <c r="E1014" s="60"/>
      <c r="F1014" s="60"/>
      <c r="G1014" s="60">
        <v>1</v>
      </c>
    </row>
    <row r="1015" spans="1:7" x14ac:dyDescent="0.25">
      <c r="A1015" s="60" t="s">
        <v>3078</v>
      </c>
      <c r="B1015" s="60" t="s">
        <v>3079</v>
      </c>
      <c r="C1015" s="60">
        <v>2856</v>
      </c>
      <c r="D1015" s="60"/>
      <c r="E1015" s="60"/>
      <c r="F1015" s="60"/>
      <c r="G1015" s="60">
        <v>1</v>
      </c>
    </row>
    <row r="1016" spans="1:7" x14ac:dyDescent="0.25">
      <c r="A1016" s="60" t="s">
        <v>3081</v>
      </c>
      <c r="B1016" s="60" t="s">
        <v>3082</v>
      </c>
      <c r="C1016" s="60">
        <v>2857</v>
      </c>
      <c r="D1016" s="60"/>
      <c r="E1016" s="60"/>
      <c r="F1016" s="60"/>
      <c r="G1016" s="60">
        <v>1</v>
      </c>
    </row>
    <row r="1017" spans="1:7" x14ac:dyDescent="0.25">
      <c r="A1017" s="60" t="s">
        <v>3084</v>
      </c>
      <c r="B1017" s="60" t="s">
        <v>3085</v>
      </c>
      <c r="C1017" s="60">
        <v>2858</v>
      </c>
      <c r="D1017" s="60"/>
      <c r="E1017" s="60"/>
      <c r="F1017" s="60"/>
      <c r="G1017" s="60">
        <v>1</v>
      </c>
    </row>
    <row r="1018" spans="1:7" x14ac:dyDescent="0.25">
      <c r="A1018" s="60" t="s">
        <v>3087</v>
      </c>
      <c r="B1018" s="60" t="s">
        <v>3088</v>
      </c>
      <c r="C1018" s="60">
        <v>2860</v>
      </c>
      <c r="D1018" s="60"/>
      <c r="E1018" s="60"/>
      <c r="F1018" s="60"/>
      <c r="G1018" s="60">
        <v>1</v>
      </c>
    </row>
    <row r="1019" spans="1:7" x14ac:dyDescent="0.25">
      <c r="A1019" s="60" t="s">
        <v>3090</v>
      </c>
      <c r="B1019" s="60" t="s">
        <v>3091</v>
      </c>
      <c r="C1019" s="60">
        <v>2861</v>
      </c>
      <c r="D1019" s="60"/>
      <c r="E1019" s="60"/>
      <c r="F1019" s="60"/>
      <c r="G1019" s="60">
        <v>1</v>
      </c>
    </row>
    <row r="1020" spans="1:7" x14ac:dyDescent="0.25">
      <c r="A1020" s="60" t="s">
        <v>3093</v>
      </c>
      <c r="B1020" s="60" t="s">
        <v>3094</v>
      </c>
      <c r="C1020" s="60">
        <v>2862</v>
      </c>
      <c r="D1020" s="60"/>
      <c r="E1020" s="60"/>
      <c r="F1020" s="60"/>
      <c r="G1020" s="60">
        <v>1</v>
      </c>
    </row>
    <row r="1021" spans="1:7" x14ac:dyDescent="0.25">
      <c r="A1021" s="60" t="s">
        <v>3096</v>
      </c>
      <c r="B1021" s="60" t="s">
        <v>3097</v>
      </c>
      <c r="C1021" s="60">
        <v>2863</v>
      </c>
      <c r="D1021" s="60"/>
      <c r="E1021" s="60"/>
      <c r="F1021" s="60"/>
      <c r="G1021" s="60">
        <v>1</v>
      </c>
    </row>
    <row r="1022" spans="1:7" x14ac:dyDescent="0.25">
      <c r="A1022" s="60" t="s">
        <v>3099</v>
      </c>
      <c r="B1022" s="60" t="s">
        <v>3100</v>
      </c>
      <c r="C1022" s="60">
        <v>2865</v>
      </c>
      <c r="D1022" s="60"/>
      <c r="E1022" s="60"/>
      <c r="F1022" s="60"/>
      <c r="G1022" s="60">
        <v>1</v>
      </c>
    </row>
    <row r="1023" spans="1:7" x14ac:dyDescent="0.25">
      <c r="A1023" s="60" t="s">
        <v>3102</v>
      </c>
      <c r="B1023" s="60" t="s">
        <v>3103</v>
      </c>
      <c r="C1023" s="60">
        <v>2866</v>
      </c>
      <c r="D1023" s="60"/>
      <c r="E1023" s="60"/>
      <c r="F1023" s="60"/>
      <c r="G1023" s="60">
        <v>1</v>
      </c>
    </row>
    <row r="1024" spans="1:7" x14ac:dyDescent="0.25">
      <c r="A1024" s="60" t="s">
        <v>3105</v>
      </c>
      <c r="B1024" s="60" t="s">
        <v>3106</v>
      </c>
      <c r="C1024" s="60">
        <v>2867</v>
      </c>
      <c r="D1024" s="60"/>
      <c r="E1024" s="60"/>
      <c r="F1024" s="60"/>
      <c r="G1024" s="60">
        <v>1</v>
      </c>
    </row>
    <row r="1025" spans="1:7" x14ac:dyDescent="0.25">
      <c r="A1025" s="60" t="s">
        <v>3108</v>
      </c>
      <c r="B1025" s="60" t="s">
        <v>3109</v>
      </c>
      <c r="C1025" s="60">
        <v>2870</v>
      </c>
      <c r="D1025" s="60"/>
      <c r="E1025" s="60"/>
      <c r="F1025" s="60"/>
      <c r="G1025" s="60">
        <v>1</v>
      </c>
    </row>
    <row r="1026" spans="1:7" x14ac:dyDescent="0.25">
      <c r="A1026" s="60" t="s">
        <v>3111</v>
      </c>
      <c r="B1026" s="60" t="s">
        <v>3112</v>
      </c>
      <c r="C1026" s="60">
        <v>2871</v>
      </c>
      <c r="D1026" s="60"/>
      <c r="E1026" s="60"/>
      <c r="F1026" s="60"/>
      <c r="G1026" s="60">
        <v>1</v>
      </c>
    </row>
    <row r="1027" spans="1:7" x14ac:dyDescent="0.25">
      <c r="A1027" s="60" t="s">
        <v>3114</v>
      </c>
      <c r="B1027" s="60" t="s">
        <v>3115</v>
      </c>
      <c r="C1027" s="60">
        <v>2875</v>
      </c>
      <c r="D1027" s="60"/>
      <c r="E1027" s="60"/>
      <c r="F1027" s="60"/>
      <c r="G1027" s="60">
        <v>1</v>
      </c>
    </row>
    <row r="1028" spans="1:7" x14ac:dyDescent="0.25">
      <c r="A1028" s="60" t="s">
        <v>3117</v>
      </c>
      <c r="B1028" s="60" t="s">
        <v>3118</v>
      </c>
      <c r="C1028" s="60">
        <v>2876</v>
      </c>
      <c r="D1028" s="60"/>
      <c r="E1028" s="60"/>
      <c r="F1028" s="60"/>
      <c r="G1028" s="60">
        <v>1</v>
      </c>
    </row>
    <row r="1029" spans="1:7" x14ac:dyDescent="0.25">
      <c r="A1029" s="60" t="s">
        <v>3120</v>
      </c>
      <c r="B1029" s="60" t="s">
        <v>3121</v>
      </c>
      <c r="C1029" s="60">
        <v>2877</v>
      </c>
      <c r="D1029" s="60"/>
      <c r="E1029" s="60"/>
      <c r="F1029" s="60"/>
      <c r="G1029" s="60">
        <v>1</v>
      </c>
    </row>
    <row r="1030" spans="1:7" x14ac:dyDescent="0.25">
      <c r="A1030" s="60" t="s">
        <v>3123</v>
      </c>
      <c r="B1030" s="60" t="s">
        <v>3124</v>
      </c>
      <c r="C1030" s="60">
        <v>2878</v>
      </c>
      <c r="D1030" s="60"/>
      <c r="E1030" s="60"/>
      <c r="F1030" s="60"/>
      <c r="G1030" s="60">
        <v>1</v>
      </c>
    </row>
    <row r="1031" spans="1:7" x14ac:dyDescent="0.25">
      <c r="A1031" s="60" t="s">
        <v>3126</v>
      </c>
      <c r="B1031" s="60" t="s">
        <v>3127</v>
      </c>
      <c r="C1031" s="60">
        <v>2879</v>
      </c>
      <c r="D1031" s="60"/>
      <c r="E1031" s="60"/>
      <c r="F1031" s="60"/>
      <c r="G1031" s="60">
        <v>1</v>
      </c>
    </row>
    <row r="1032" spans="1:7" x14ac:dyDescent="0.25">
      <c r="A1032" s="60" t="s">
        <v>3129</v>
      </c>
      <c r="B1032" s="60" t="s">
        <v>3130</v>
      </c>
      <c r="C1032" s="60">
        <v>2880</v>
      </c>
      <c r="D1032" s="60"/>
      <c r="E1032" s="60"/>
      <c r="F1032" s="60"/>
      <c r="G1032" s="60">
        <v>1</v>
      </c>
    </row>
    <row r="1033" spans="1:7" x14ac:dyDescent="0.25">
      <c r="A1033" s="60" t="s">
        <v>3132</v>
      </c>
      <c r="B1033" s="60" t="s">
        <v>3133</v>
      </c>
      <c r="C1033" s="60">
        <v>2881</v>
      </c>
      <c r="D1033" s="60"/>
      <c r="E1033" s="60"/>
      <c r="F1033" s="60"/>
      <c r="G1033" s="60">
        <v>1</v>
      </c>
    </row>
    <row r="1034" spans="1:7" x14ac:dyDescent="0.25">
      <c r="A1034" s="60" t="s">
        <v>3135</v>
      </c>
      <c r="B1034" s="60" t="s">
        <v>3136</v>
      </c>
      <c r="C1034" s="60">
        <v>2882</v>
      </c>
      <c r="D1034" s="60"/>
      <c r="E1034" s="60"/>
      <c r="F1034" s="60"/>
      <c r="G1034" s="60">
        <v>1</v>
      </c>
    </row>
    <row r="1035" spans="1:7" x14ac:dyDescent="0.25">
      <c r="A1035" s="60" t="s">
        <v>3138</v>
      </c>
      <c r="B1035" s="60" t="s">
        <v>3139</v>
      </c>
      <c r="C1035" s="60">
        <v>2883</v>
      </c>
      <c r="D1035" s="60"/>
      <c r="E1035" s="60"/>
      <c r="F1035" s="60"/>
      <c r="G1035" s="60">
        <v>1</v>
      </c>
    </row>
    <row r="1036" spans="1:7" x14ac:dyDescent="0.25">
      <c r="A1036" s="60" t="s">
        <v>3141</v>
      </c>
      <c r="B1036" s="60" t="s">
        <v>3142</v>
      </c>
      <c r="C1036" s="60">
        <v>2884</v>
      </c>
      <c r="D1036" s="60"/>
      <c r="E1036" s="60"/>
      <c r="F1036" s="60"/>
      <c r="G1036" s="60">
        <v>1</v>
      </c>
    </row>
    <row r="1037" spans="1:7" x14ac:dyDescent="0.25">
      <c r="A1037" s="60" t="s">
        <v>3144</v>
      </c>
      <c r="B1037" s="60" t="s">
        <v>3145</v>
      </c>
      <c r="C1037" s="60">
        <v>2885</v>
      </c>
      <c r="D1037" s="60"/>
      <c r="E1037" s="60"/>
      <c r="F1037" s="60"/>
      <c r="G1037" s="60">
        <v>1</v>
      </c>
    </row>
    <row r="1038" spans="1:7" x14ac:dyDescent="0.25">
      <c r="A1038" s="60" t="s">
        <v>3147</v>
      </c>
      <c r="B1038" s="60" t="s">
        <v>3148</v>
      </c>
      <c r="C1038" s="60">
        <v>2886</v>
      </c>
      <c r="D1038" s="60"/>
      <c r="E1038" s="60"/>
      <c r="F1038" s="60"/>
      <c r="G1038" s="60">
        <v>1</v>
      </c>
    </row>
    <row r="1039" spans="1:7" x14ac:dyDescent="0.25">
      <c r="A1039" s="60" t="s">
        <v>3150</v>
      </c>
      <c r="B1039" s="60" t="s">
        <v>3151</v>
      </c>
      <c r="C1039" s="60">
        <v>2887</v>
      </c>
      <c r="D1039" s="60"/>
      <c r="E1039" s="60"/>
      <c r="F1039" s="60"/>
      <c r="G1039" s="60">
        <v>1</v>
      </c>
    </row>
    <row r="1040" spans="1:7" x14ac:dyDescent="0.25">
      <c r="A1040" s="60" t="s">
        <v>3153</v>
      </c>
      <c r="B1040" s="60" t="s">
        <v>3154</v>
      </c>
      <c r="C1040" s="60">
        <v>2888</v>
      </c>
      <c r="D1040" s="60"/>
      <c r="E1040" s="60"/>
      <c r="F1040" s="60"/>
      <c r="G1040" s="60">
        <v>1</v>
      </c>
    </row>
    <row r="1041" spans="1:7" x14ac:dyDescent="0.25">
      <c r="A1041" s="60" t="s">
        <v>3156</v>
      </c>
      <c r="B1041" s="60" t="s">
        <v>3157</v>
      </c>
      <c r="C1041" s="60">
        <v>2889</v>
      </c>
      <c r="D1041" s="60"/>
      <c r="E1041" s="60"/>
      <c r="F1041" s="60"/>
      <c r="G1041" s="60">
        <v>1</v>
      </c>
    </row>
    <row r="1042" spans="1:7" x14ac:dyDescent="0.25">
      <c r="A1042" s="60" t="s">
        <v>3159</v>
      </c>
      <c r="B1042" s="60" t="s">
        <v>3160</v>
      </c>
      <c r="C1042" s="60">
        <v>2890</v>
      </c>
      <c r="D1042" s="60"/>
      <c r="E1042" s="60"/>
      <c r="F1042" s="60"/>
      <c r="G1042" s="60">
        <v>1</v>
      </c>
    </row>
    <row r="1043" spans="1:7" x14ac:dyDescent="0.25">
      <c r="A1043" s="60" t="s">
        <v>3162</v>
      </c>
      <c r="B1043" s="60" t="s">
        <v>3163</v>
      </c>
      <c r="C1043" s="60">
        <v>2891</v>
      </c>
      <c r="D1043" s="60"/>
      <c r="E1043" s="60"/>
      <c r="F1043" s="60"/>
      <c r="G1043" s="60">
        <v>1</v>
      </c>
    </row>
    <row r="1044" spans="1:7" x14ac:dyDescent="0.25">
      <c r="A1044" s="60" t="s">
        <v>3165</v>
      </c>
      <c r="B1044" s="60" t="s">
        <v>3166</v>
      </c>
      <c r="C1044" s="60">
        <v>2892</v>
      </c>
      <c r="D1044" s="60"/>
      <c r="E1044" s="60"/>
      <c r="F1044" s="60"/>
      <c r="G1044" s="60">
        <v>1</v>
      </c>
    </row>
    <row r="1045" spans="1:7" x14ac:dyDescent="0.25">
      <c r="A1045" s="60" t="s">
        <v>3168</v>
      </c>
      <c r="B1045" s="60" t="s">
        <v>3169</v>
      </c>
      <c r="C1045" s="60">
        <v>2893</v>
      </c>
      <c r="D1045" s="60"/>
      <c r="E1045" s="60"/>
      <c r="F1045" s="60"/>
      <c r="G1045" s="60">
        <v>1</v>
      </c>
    </row>
    <row r="1046" spans="1:7" x14ac:dyDescent="0.25">
      <c r="A1046" s="60" t="s">
        <v>3171</v>
      </c>
      <c r="B1046" s="60" t="s">
        <v>3172</v>
      </c>
      <c r="C1046" s="60">
        <v>2894</v>
      </c>
      <c r="D1046" s="60"/>
      <c r="E1046" s="60"/>
      <c r="F1046" s="60"/>
      <c r="G1046" s="60">
        <v>1</v>
      </c>
    </row>
    <row r="1047" spans="1:7" x14ac:dyDescent="0.25">
      <c r="A1047" s="60" t="s">
        <v>3174</v>
      </c>
      <c r="B1047" s="60" t="s">
        <v>3175</v>
      </c>
      <c r="C1047" s="60">
        <v>2895</v>
      </c>
      <c r="D1047" s="60"/>
      <c r="E1047" s="60"/>
      <c r="F1047" s="60"/>
      <c r="G1047" s="60">
        <v>1</v>
      </c>
    </row>
    <row r="1048" spans="1:7" x14ac:dyDescent="0.25">
      <c r="A1048" s="60" t="s">
        <v>3177</v>
      </c>
      <c r="B1048" s="60" t="s">
        <v>3178</v>
      </c>
      <c r="C1048" s="60">
        <v>2896</v>
      </c>
      <c r="D1048" s="60"/>
      <c r="E1048" s="60"/>
      <c r="F1048" s="60"/>
      <c r="G1048" s="60">
        <v>1</v>
      </c>
    </row>
    <row r="1049" spans="1:7" x14ac:dyDescent="0.25">
      <c r="A1049" s="60" t="s">
        <v>3180</v>
      </c>
      <c r="B1049" s="60" t="s">
        <v>3181</v>
      </c>
      <c r="C1049" s="60">
        <v>2897</v>
      </c>
      <c r="D1049" s="60"/>
      <c r="E1049" s="60"/>
      <c r="F1049" s="60"/>
      <c r="G1049" s="60">
        <v>1</v>
      </c>
    </row>
    <row r="1050" spans="1:7" x14ac:dyDescent="0.25">
      <c r="A1050" s="60" t="s">
        <v>3183</v>
      </c>
      <c r="B1050" s="60" t="s">
        <v>3184</v>
      </c>
      <c r="C1050" s="60">
        <v>2898</v>
      </c>
      <c r="D1050" s="60"/>
      <c r="E1050" s="60"/>
      <c r="F1050" s="60"/>
      <c r="G1050" s="60">
        <v>1</v>
      </c>
    </row>
    <row r="1051" spans="1:7" x14ac:dyDescent="0.25">
      <c r="A1051" s="60" t="s">
        <v>3186</v>
      </c>
      <c r="B1051" s="60" t="s">
        <v>3187</v>
      </c>
      <c r="C1051" s="60">
        <v>2899</v>
      </c>
      <c r="D1051" s="60"/>
      <c r="E1051" s="60"/>
      <c r="F1051" s="60"/>
      <c r="G1051" s="60">
        <v>1</v>
      </c>
    </row>
    <row r="1052" spans="1:7" x14ac:dyDescent="0.25">
      <c r="A1052" s="60" t="s">
        <v>3189</v>
      </c>
      <c r="B1052" s="60" t="s">
        <v>3190</v>
      </c>
      <c r="C1052" s="60">
        <v>2900</v>
      </c>
      <c r="D1052" s="60"/>
      <c r="E1052" s="60"/>
      <c r="F1052" s="60"/>
      <c r="G1052" s="60">
        <v>1</v>
      </c>
    </row>
    <row r="1053" spans="1:7" x14ac:dyDescent="0.25">
      <c r="A1053" s="60" t="s">
        <v>3192</v>
      </c>
      <c r="B1053" s="60" t="s">
        <v>3193</v>
      </c>
      <c r="C1053" s="60">
        <v>2901</v>
      </c>
      <c r="D1053" s="60"/>
      <c r="E1053" s="60"/>
      <c r="F1053" s="60"/>
      <c r="G1053" s="60">
        <v>1</v>
      </c>
    </row>
    <row r="1054" spans="1:7" x14ac:dyDescent="0.25">
      <c r="A1054" s="60" t="s">
        <v>3195</v>
      </c>
      <c r="B1054" s="60" t="s">
        <v>3196</v>
      </c>
      <c r="C1054" s="60">
        <v>2902</v>
      </c>
      <c r="D1054" s="60"/>
      <c r="E1054" s="60"/>
      <c r="F1054" s="60"/>
      <c r="G1054" s="60">
        <v>1</v>
      </c>
    </row>
    <row r="1055" spans="1:7" x14ac:dyDescent="0.25">
      <c r="A1055" s="60" t="s">
        <v>3198</v>
      </c>
      <c r="B1055" s="60" t="s">
        <v>3199</v>
      </c>
      <c r="C1055" s="60">
        <v>2903</v>
      </c>
      <c r="D1055" s="60"/>
      <c r="E1055" s="60"/>
      <c r="F1055" s="60"/>
      <c r="G1055" s="60">
        <v>1</v>
      </c>
    </row>
    <row r="1056" spans="1:7" x14ac:dyDescent="0.25">
      <c r="A1056" s="60" t="s">
        <v>3201</v>
      </c>
      <c r="B1056" s="60" t="s">
        <v>3202</v>
      </c>
      <c r="C1056" s="60">
        <v>2904</v>
      </c>
      <c r="D1056" s="60"/>
      <c r="E1056" s="60"/>
      <c r="F1056" s="60"/>
      <c r="G1056" s="60">
        <v>1</v>
      </c>
    </row>
    <row r="1057" spans="1:7" x14ac:dyDescent="0.25">
      <c r="A1057" s="60" t="s">
        <v>3204</v>
      </c>
      <c r="B1057" s="60" t="s">
        <v>3205</v>
      </c>
      <c r="C1057" s="60">
        <v>2905</v>
      </c>
      <c r="D1057" s="60"/>
      <c r="E1057" s="60"/>
      <c r="F1057" s="60"/>
      <c r="G1057" s="60">
        <v>1</v>
      </c>
    </row>
    <row r="1058" spans="1:7" x14ac:dyDescent="0.25">
      <c r="A1058" s="60" t="s">
        <v>3207</v>
      </c>
      <c r="B1058" s="60" t="s">
        <v>3208</v>
      </c>
      <c r="C1058" s="60">
        <v>2906</v>
      </c>
      <c r="D1058" s="60"/>
      <c r="E1058" s="60"/>
      <c r="F1058" s="60"/>
      <c r="G1058" s="60">
        <v>1</v>
      </c>
    </row>
    <row r="1059" spans="1:7" x14ac:dyDescent="0.25">
      <c r="A1059" s="60" t="s">
        <v>3210</v>
      </c>
      <c r="B1059" s="60" t="s">
        <v>3211</v>
      </c>
      <c r="C1059" s="60">
        <v>2907</v>
      </c>
      <c r="D1059" s="60"/>
      <c r="E1059" s="60"/>
      <c r="F1059" s="60"/>
      <c r="G1059" s="60">
        <v>1</v>
      </c>
    </row>
    <row r="1060" spans="1:7" x14ac:dyDescent="0.25">
      <c r="A1060" s="60" t="s">
        <v>3213</v>
      </c>
      <c r="B1060" s="60" t="s">
        <v>3214</v>
      </c>
      <c r="C1060" s="60">
        <v>2909</v>
      </c>
      <c r="D1060" s="60"/>
      <c r="E1060" s="60"/>
      <c r="F1060" s="60"/>
      <c r="G1060" s="60">
        <v>1</v>
      </c>
    </row>
    <row r="1061" spans="1:7" x14ac:dyDescent="0.25">
      <c r="A1061" s="60" t="s">
        <v>3216</v>
      </c>
      <c r="B1061" s="60" t="s">
        <v>3217</v>
      </c>
      <c r="C1061" s="60">
        <v>2910</v>
      </c>
      <c r="D1061" s="60"/>
      <c r="E1061" s="60"/>
      <c r="F1061" s="60"/>
      <c r="G1061" s="60">
        <v>1</v>
      </c>
    </row>
    <row r="1062" spans="1:7" x14ac:dyDescent="0.25">
      <c r="A1062" s="60" t="s">
        <v>3219</v>
      </c>
      <c r="B1062" s="60" t="s">
        <v>3220</v>
      </c>
      <c r="C1062" s="60">
        <v>2913</v>
      </c>
      <c r="D1062" s="60"/>
      <c r="E1062" s="60"/>
      <c r="F1062" s="60"/>
      <c r="G1062" s="60">
        <v>1</v>
      </c>
    </row>
    <row r="1063" spans="1:7" x14ac:dyDescent="0.25">
      <c r="A1063" s="60" t="s">
        <v>3222</v>
      </c>
      <c r="B1063" s="60" t="s">
        <v>3223</v>
      </c>
      <c r="C1063" s="60">
        <v>2914</v>
      </c>
      <c r="D1063" s="60"/>
      <c r="E1063" s="60"/>
      <c r="F1063" s="60"/>
      <c r="G1063" s="60">
        <v>1</v>
      </c>
    </row>
    <row r="1064" spans="1:7" x14ac:dyDescent="0.25">
      <c r="A1064" s="60" t="s">
        <v>3225</v>
      </c>
      <c r="B1064" s="60" t="s">
        <v>3226</v>
      </c>
      <c r="C1064" s="60">
        <v>2915</v>
      </c>
      <c r="D1064" s="60"/>
      <c r="E1064" s="60"/>
      <c r="F1064" s="60"/>
      <c r="G1064" s="60">
        <v>1</v>
      </c>
    </row>
    <row r="1065" spans="1:7" x14ac:dyDescent="0.25">
      <c r="A1065" s="60" t="s">
        <v>3228</v>
      </c>
      <c r="B1065" s="60" t="s">
        <v>3229</v>
      </c>
      <c r="C1065" s="60">
        <v>2916</v>
      </c>
      <c r="D1065" s="60"/>
      <c r="E1065" s="60"/>
      <c r="F1065" s="60"/>
      <c r="G1065" s="60">
        <v>1</v>
      </c>
    </row>
    <row r="1066" spans="1:7" x14ac:dyDescent="0.25">
      <c r="A1066" s="60" t="s">
        <v>3237</v>
      </c>
      <c r="B1066" s="60" t="s">
        <v>3238</v>
      </c>
      <c r="C1066" s="60">
        <v>2928</v>
      </c>
      <c r="D1066" s="60"/>
      <c r="E1066" s="60"/>
      <c r="F1066" s="60"/>
      <c r="G1066" s="60">
        <v>1</v>
      </c>
    </row>
    <row r="1067" spans="1:7" x14ac:dyDescent="0.25">
      <c r="A1067" s="60" t="s">
        <v>3240</v>
      </c>
      <c r="B1067" s="60" t="s">
        <v>3241</v>
      </c>
      <c r="C1067" s="60">
        <v>2933</v>
      </c>
      <c r="D1067" s="60"/>
      <c r="E1067" s="60"/>
      <c r="F1067" s="60"/>
      <c r="G1067" s="60">
        <v>1</v>
      </c>
    </row>
    <row r="1068" spans="1:7" x14ac:dyDescent="0.25">
      <c r="A1068" s="60" t="s">
        <v>3243</v>
      </c>
      <c r="B1068" s="60" t="s">
        <v>3244</v>
      </c>
      <c r="C1068" s="60">
        <v>2934</v>
      </c>
      <c r="D1068" s="60"/>
      <c r="E1068" s="60"/>
      <c r="F1068" s="60"/>
      <c r="G1068" s="60">
        <v>1</v>
      </c>
    </row>
    <row r="1069" spans="1:7" x14ac:dyDescent="0.25">
      <c r="A1069" s="60" t="s">
        <v>3246</v>
      </c>
      <c r="B1069" s="60" t="s">
        <v>3247</v>
      </c>
      <c r="C1069" s="60">
        <v>2937</v>
      </c>
      <c r="D1069" s="60"/>
      <c r="E1069" s="60"/>
      <c r="F1069" s="60"/>
      <c r="G1069" s="60">
        <v>1</v>
      </c>
    </row>
    <row r="1070" spans="1:7" x14ac:dyDescent="0.25">
      <c r="A1070" s="60" t="s">
        <v>3249</v>
      </c>
      <c r="B1070" s="60" t="s">
        <v>3250</v>
      </c>
      <c r="C1070" s="60">
        <v>2938</v>
      </c>
      <c r="D1070" s="60"/>
      <c r="E1070" s="60"/>
      <c r="F1070" s="60"/>
      <c r="G1070" s="60">
        <v>1</v>
      </c>
    </row>
    <row r="1071" spans="1:7" x14ac:dyDescent="0.25">
      <c r="A1071" s="60" t="s">
        <v>3252</v>
      </c>
      <c r="B1071" s="60" t="s">
        <v>3253</v>
      </c>
      <c r="C1071" s="60">
        <v>2942</v>
      </c>
      <c r="D1071" s="60"/>
      <c r="E1071" s="60"/>
      <c r="F1071" s="60"/>
      <c r="G1071" s="60">
        <v>1</v>
      </c>
    </row>
    <row r="1072" spans="1:7" x14ac:dyDescent="0.25">
      <c r="A1072" s="60" t="s">
        <v>3255</v>
      </c>
      <c r="B1072" s="60" t="s">
        <v>3256</v>
      </c>
      <c r="C1072" s="60">
        <v>2943</v>
      </c>
      <c r="D1072" s="60"/>
      <c r="E1072" s="60"/>
      <c r="F1072" s="60"/>
      <c r="G1072" s="60">
        <v>1</v>
      </c>
    </row>
    <row r="1073" spans="1:7" x14ac:dyDescent="0.25">
      <c r="A1073" s="60" t="s">
        <v>3258</v>
      </c>
      <c r="B1073" s="60" t="s">
        <v>3259</v>
      </c>
      <c r="C1073" s="60">
        <v>2944</v>
      </c>
      <c r="D1073" s="60"/>
      <c r="E1073" s="60"/>
      <c r="F1073" s="60"/>
      <c r="G1073" s="60">
        <v>1</v>
      </c>
    </row>
    <row r="1074" spans="1:7" x14ac:dyDescent="0.25">
      <c r="A1074" s="60" t="s">
        <v>3261</v>
      </c>
      <c r="B1074" s="60" t="s">
        <v>3262</v>
      </c>
      <c r="C1074" s="60">
        <v>2947</v>
      </c>
      <c r="D1074" s="60"/>
      <c r="E1074" s="60"/>
      <c r="F1074" s="60"/>
      <c r="G1074" s="60">
        <v>1</v>
      </c>
    </row>
    <row r="1075" spans="1:7" x14ac:dyDescent="0.25">
      <c r="A1075" s="60" t="s">
        <v>3264</v>
      </c>
      <c r="B1075" s="60" t="s">
        <v>3265</v>
      </c>
      <c r="C1075" s="60">
        <v>2948</v>
      </c>
      <c r="D1075" s="60">
        <v>2957</v>
      </c>
      <c r="E1075" s="60"/>
      <c r="F1075" s="60"/>
      <c r="G1075" s="60">
        <v>2</v>
      </c>
    </row>
    <row r="1076" spans="1:7" x14ac:dyDescent="0.25">
      <c r="A1076" s="60" t="s">
        <v>3267</v>
      </c>
      <c r="B1076" s="60" t="s">
        <v>3268</v>
      </c>
      <c r="C1076" s="60">
        <v>2949</v>
      </c>
      <c r="D1076" s="60">
        <v>2958</v>
      </c>
      <c r="E1076" s="60"/>
      <c r="F1076" s="60"/>
      <c r="G1076" s="60">
        <v>2</v>
      </c>
    </row>
    <row r="1077" spans="1:7" x14ac:dyDescent="0.25">
      <c r="A1077" s="60" t="s">
        <v>3270</v>
      </c>
      <c r="B1077" s="60" t="s">
        <v>3271</v>
      </c>
      <c r="C1077" s="60">
        <v>2950</v>
      </c>
      <c r="D1077" s="60">
        <v>2959</v>
      </c>
      <c r="E1077" s="60"/>
      <c r="F1077" s="60"/>
      <c r="G1077" s="60">
        <v>2</v>
      </c>
    </row>
    <row r="1078" spans="1:7" x14ac:dyDescent="0.25">
      <c r="A1078" s="60" t="s">
        <v>3273</v>
      </c>
      <c r="B1078" s="60" t="s">
        <v>3274</v>
      </c>
      <c r="C1078" s="60">
        <v>2951</v>
      </c>
      <c r="D1078" s="60">
        <v>2960</v>
      </c>
      <c r="E1078" s="60"/>
      <c r="F1078" s="60"/>
      <c r="G1078" s="60">
        <v>2</v>
      </c>
    </row>
    <row r="1079" spans="1:7" x14ac:dyDescent="0.25">
      <c r="A1079" s="60" t="s">
        <v>3276</v>
      </c>
      <c r="B1079" s="60" t="s">
        <v>3277</v>
      </c>
      <c r="C1079" s="60">
        <v>2952</v>
      </c>
      <c r="D1079" s="60">
        <v>2961</v>
      </c>
      <c r="E1079" s="60"/>
      <c r="F1079" s="60"/>
      <c r="G1079" s="60">
        <v>2</v>
      </c>
    </row>
    <row r="1080" spans="1:7" x14ac:dyDescent="0.25">
      <c r="A1080" s="60" t="s">
        <v>3279</v>
      </c>
      <c r="B1080" s="60" t="s">
        <v>3280</v>
      </c>
      <c r="C1080" s="60">
        <v>2953</v>
      </c>
      <c r="D1080" s="60"/>
      <c r="E1080" s="60"/>
      <c r="F1080" s="60"/>
      <c r="G1080" s="60">
        <v>1</v>
      </c>
    </row>
    <row r="1081" spans="1:7" x14ac:dyDescent="0.25">
      <c r="A1081" s="60" t="s">
        <v>3282</v>
      </c>
      <c r="B1081" s="60" t="s">
        <v>3283</v>
      </c>
      <c r="C1081" s="60">
        <v>2954</v>
      </c>
      <c r="D1081" s="60">
        <v>2963</v>
      </c>
      <c r="E1081" s="60"/>
      <c r="F1081" s="60"/>
      <c r="G1081" s="60">
        <v>2</v>
      </c>
    </row>
    <row r="1082" spans="1:7" x14ac:dyDescent="0.25">
      <c r="A1082" s="60" t="s">
        <v>3285</v>
      </c>
      <c r="B1082" s="60" t="s">
        <v>3286</v>
      </c>
      <c r="C1082" s="60">
        <v>2955</v>
      </c>
      <c r="D1082" s="60"/>
      <c r="E1082" s="60"/>
      <c r="F1082" s="60"/>
      <c r="G1082" s="60">
        <v>1</v>
      </c>
    </row>
    <row r="1083" spans="1:7" x14ac:dyDescent="0.25">
      <c r="A1083" s="60" t="s">
        <v>3288</v>
      </c>
      <c r="B1083" s="60" t="s">
        <v>3289</v>
      </c>
      <c r="C1083" s="60">
        <v>2956</v>
      </c>
      <c r="D1083" s="60"/>
      <c r="E1083" s="60"/>
      <c r="F1083" s="60"/>
      <c r="G1083" s="60">
        <v>1</v>
      </c>
    </row>
    <row r="1084" spans="1:7" x14ac:dyDescent="0.25">
      <c r="A1084" s="60" t="s">
        <v>3298</v>
      </c>
      <c r="B1084" s="60" t="s">
        <v>3299</v>
      </c>
      <c r="C1084" s="60">
        <v>3028</v>
      </c>
      <c r="D1084" s="60"/>
      <c r="E1084" s="60"/>
      <c r="F1084" s="60"/>
      <c r="G1084" s="60">
        <v>1</v>
      </c>
    </row>
    <row r="1085" spans="1:7" x14ac:dyDescent="0.25">
      <c r="A1085" s="60" t="s">
        <v>3301</v>
      </c>
      <c r="B1085" s="60" t="s">
        <v>3302</v>
      </c>
      <c r="C1085" s="60">
        <v>3029</v>
      </c>
      <c r="D1085" s="60"/>
      <c r="E1085" s="60"/>
      <c r="F1085" s="60"/>
      <c r="G1085" s="60">
        <v>1</v>
      </c>
    </row>
    <row r="1086" spans="1:7" x14ac:dyDescent="0.25">
      <c r="A1086" s="60" t="s">
        <v>3304</v>
      </c>
      <c r="B1086" s="60" t="s">
        <v>3305</v>
      </c>
      <c r="C1086" s="60">
        <v>3033</v>
      </c>
      <c r="D1086" s="60"/>
      <c r="E1086" s="60"/>
      <c r="F1086" s="60"/>
      <c r="G1086" s="60">
        <v>1</v>
      </c>
    </row>
    <row r="1087" spans="1:7" x14ac:dyDescent="0.25">
      <c r="A1087" s="60" t="s">
        <v>3307</v>
      </c>
      <c r="B1087" s="60" t="s">
        <v>3308</v>
      </c>
      <c r="C1087" s="60">
        <v>3034</v>
      </c>
      <c r="D1087" s="60"/>
      <c r="E1087" s="60"/>
      <c r="F1087" s="60"/>
      <c r="G1087" s="60">
        <v>1</v>
      </c>
    </row>
    <row r="1088" spans="1:7" x14ac:dyDescent="0.25">
      <c r="A1088" s="60" t="s">
        <v>3310</v>
      </c>
      <c r="B1088" s="60" t="s">
        <v>3311</v>
      </c>
      <c r="C1088" s="60">
        <v>3037</v>
      </c>
      <c r="D1088" s="60"/>
      <c r="E1088" s="60"/>
      <c r="F1088" s="60"/>
      <c r="G1088" s="60">
        <v>1</v>
      </c>
    </row>
    <row r="1089" spans="1:7" x14ac:dyDescent="0.25">
      <c r="A1089" s="60" t="s">
        <v>3313</v>
      </c>
      <c r="B1089" s="60" t="s">
        <v>3314</v>
      </c>
      <c r="C1089" s="60">
        <v>3038</v>
      </c>
      <c r="D1089" s="60"/>
      <c r="E1089" s="60"/>
      <c r="F1089" s="60"/>
      <c r="G1089" s="60">
        <v>1</v>
      </c>
    </row>
    <row r="1090" spans="1:7" x14ac:dyDescent="0.25">
      <c r="A1090" s="60" t="s">
        <v>3316</v>
      </c>
      <c r="B1090" s="60" t="s">
        <v>3317</v>
      </c>
      <c r="C1090" s="60">
        <v>3039</v>
      </c>
      <c r="D1090" s="60"/>
      <c r="E1090" s="60"/>
      <c r="F1090" s="60"/>
      <c r="G1090" s="60">
        <v>1</v>
      </c>
    </row>
    <row r="1091" spans="1:7" x14ac:dyDescent="0.25">
      <c r="A1091" s="60" t="s">
        <v>3319</v>
      </c>
      <c r="B1091" s="60" t="s">
        <v>3320</v>
      </c>
      <c r="C1091" s="60">
        <v>3040</v>
      </c>
      <c r="D1091" s="60"/>
      <c r="E1091" s="60"/>
      <c r="F1091" s="60"/>
      <c r="G1091" s="60">
        <v>1</v>
      </c>
    </row>
    <row r="1092" spans="1:7" x14ac:dyDescent="0.25">
      <c r="A1092" s="60" t="s">
        <v>3322</v>
      </c>
      <c r="B1092" s="60" t="s">
        <v>3323</v>
      </c>
      <c r="C1092" s="60">
        <v>3041</v>
      </c>
      <c r="D1092" s="60"/>
      <c r="E1092" s="60"/>
      <c r="F1092" s="60"/>
      <c r="G1092" s="60">
        <v>1</v>
      </c>
    </row>
    <row r="1093" spans="1:7" x14ac:dyDescent="0.25">
      <c r="A1093" s="60" t="s">
        <v>3325</v>
      </c>
      <c r="B1093" s="60" t="s">
        <v>3326</v>
      </c>
      <c r="C1093" s="60">
        <v>3042</v>
      </c>
      <c r="D1093" s="60"/>
      <c r="E1093" s="60"/>
      <c r="F1093" s="60"/>
      <c r="G1093" s="60">
        <v>1</v>
      </c>
    </row>
    <row r="1094" spans="1:7" x14ac:dyDescent="0.25">
      <c r="A1094" s="60" t="s">
        <v>3328</v>
      </c>
      <c r="B1094" s="60" t="s">
        <v>3329</v>
      </c>
      <c r="C1094" s="60">
        <v>3043</v>
      </c>
      <c r="D1094" s="60"/>
      <c r="E1094" s="60"/>
      <c r="F1094" s="60"/>
      <c r="G1094" s="60">
        <v>1</v>
      </c>
    </row>
    <row r="1095" spans="1:7" x14ac:dyDescent="0.25">
      <c r="A1095" s="60" t="s">
        <v>3331</v>
      </c>
      <c r="B1095" s="60" t="s">
        <v>3332</v>
      </c>
      <c r="C1095" s="60">
        <v>3044</v>
      </c>
      <c r="D1095" s="60"/>
      <c r="E1095" s="60"/>
      <c r="F1095" s="60"/>
      <c r="G1095" s="60">
        <v>1</v>
      </c>
    </row>
    <row r="1096" spans="1:7" x14ac:dyDescent="0.25">
      <c r="A1096" s="60" t="s">
        <v>3610</v>
      </c>
      <c r="B1096" s="60" t="s">
        <v>3611</v>
      </c>
      <c r="C1096" s="60">
        <v>3163</v>
      </c>
      <c r="D1096" s="60"/>
      <c r="E1096" s="60"/>
      <c r="F1096" s="60"/>
      <c r="G1096" s="60">
        <v>1</v>
      </c>
    </row>
    <row r="1097" spans="1:7" x14ac:dyDescent="0.25">
      <c r="A1097" s="60" t="s">
        <v>3334</v>
      </c>
      <c r="B1097" s="60" t="s">
        <v>3335</v>
      </c>
      <c r="C1097" s="60">
        <v>3046</v>
      </c>
      <c r="D1097" s="60"/>
      <c r="E1097" s="60"/>
      <c r="F1097" s="60"/>
      <c r="G1097" s="60">
        <v>1</v>
      </c>
    </row>
    <row r="1098" spans="1:7" x14ac:dyDescent="0.25">
      <c r="A1098" s="60" t="s">
        <v>3613</v>
      </c>
      <c r="B1098" s="60" t="s">
        <v>3614</v>
      </c>
      <c r="C1098" s="60">
        <v>3164</v>
      </c>
      <c r="D1098" s="60"/>
      <c r="E1098" s="60"/>
      <c r="F1098" s="60"/>
      <c r="G1098" s="60">
        <v>1</v>
      </c>
    </row>
    <row r="1099" spans="1:7" x14ac:dyDescent="0.25">
      <c r="A1099" s="60" t="s">
        <v>3337</v>
      </c>
      <c r="B1099" s="60" t="s">
        <v>3338</v>
      </c>
      <c r="C1099" s="60">
        <v>3050</v>
      </c>
      <c r="D1099" s="60"/>
      <c r="E1099" s="60"/>
      <c r="F1099" s="60"/>
      <c r="G1099" s="60">
        <v>1</v>
      </c>
    </row>
    <row r="1100" spans="1:7" x14ac:dyDescent="0.25">
      <c r="A1100" s="60" t="s">
        <v>3340</v>
      </c>
      <c r="B1100" s="60" t="s">
        <v>3341</v>
      </c>
      <c r="C1100" s="60">
        <v>3051</v>
      </c>
      <c r="D1100" s="60"/>
      <c r="E1100" s="60"/>
      <c r="F1100" s="60"/>
      <c r="G1100" s="60">
        <v>1</v>
      </c>
    </row>
    <row r="1101" spans="1:7" x14ac:dyDescent="0.25">
      <c r="A1101" s="60" t="s">
        <v>3343</v>
      </c>
      <c r="B1101" s="60" t="s">
        <v>3344</v>
      </c>
      <c r="C1101" s="60">
        <v>3052</v>
      </c>
      <c r="D1101" s="60"/>
      <c r="E1101" s="60"/>
      <c r="F1101" s="60"/>
      <c r="G1101" s="60">
        <v>1</v>
      </c>
    </row>
    <row r="1102" spans="1:7" x14ac:dyDescent="0.25">
      <c r="A1102" s="60" t="s">
        <v>3616</v>
      </c>
      <c r="B1102" s="60" t="s">
        <v>3617</v>
      </c>
      <c r="C1102" s="60">
        <v>3165</v>
      </c>
      <c r="D1102" s="60"/>
      <c r="E1102" s="60"/>
      <c r="F1102" s="60"/>
      <c r="G1102" s="60">
        <v>1</v>
      </c>
    </row>
    <row r="1103" spans="1:7" x14ac:dyDescent="0.25">
      <c r="A1103" s="60" t="s">
        <v>3346</v>
      </c>
      <c r="B1103" s="60" t="s">
        <v>3347</v>
      </c>
      <c r="C1103" s="60">
        <v>3054</v>
      </c>
      <c r="D1103" s="60"/>
      <c r="E1103" s="60"/>
      <c r="F1103" s="60"/>
      <c r="G1103" s="60">
        <v>1</v>
      </c>
    </row>
    <row r="1104" spans="1:7" x14ac:dyDescent="0.25">
      <c r="A1104" s="60" t="s">
        <v>3349</v>
      </c>
      <c r="B1104" s="60" t="s">
        <v>3350</v>
      </c>
      <c r="C1104" s="60">
        <v>3055</v>
      </c>
      <c r="D1104" s="60"/>
      <c r="E1104" s="60"/>
      <c r="F1104" s="60"/>
      <c r="G1104" s="60">
        <v>1</v>
      </c>
    </row>
    <row r="1105" spans="1:7" x14ac:dyDescent="0.25">
      <c r="A1105" s="60" t="s">
        <v>3619</v>
      </c>
      <c r="B1105" s="60" t="s">
        <v>3620</v>
      </c>
      <c r="C1105" s="60">
        <v>3166</v>
      </c>
      <c r="D1105" s="60"/>
      <c r="E1105" s="60"/>
      <c r="F1105" s="60"/>
      <c r="G1105" s="60">
        <v>1</v>
      </c>
    </row>
    <row r="1106" spans="1:7" x14ac:dyDescent="0.25">
      <c r="A1106" s="60" t="s">
        <v>3352</v>
      </c>
      <c r="B1106" s="60" t="s">
        <v>3353</v>
      </c>
      <c r="C1106" s="60">
        <v>3058</v>
      </c>
      <c r="D1106" s="60"/>
      <c r="E1106" s="60"/>
      <c r="F1106" s="60"/>
      <c r="G1106" s="60">
        <v>1</v>
      </c>
    </row>
    <row r="1107" spans="1:7" x14ac:dyDescent="0.25">
      <c r="A1107" s="60" t="s">
        <v>3355</v>
      </c>
      <c r="B1107" s="60" t="s">
        <v>3356</v>
      </c>
      <c r="C1107" s="60">
        <v>3059</v>
      </c>
      <c r="D1107" s="60"/>
      <c r="E1107" s="60"/>
      <c r="F1107" s="60"/>
      <c r="G1107" s="60">
        <v>1</v>
      </c>
    </row>
    <row r="1108" spans="1:7" x14ac:dyDescent="0.25">
      <c r="A1108" s="60" t="s">
        <v>3358</v>
      </c>
      <c r="B1108" s="60" t="s">
        <v>3359</v>
      </c>
      <c r="C1108" s="60">
        <v>3060</v>
      </c>
      <c r="D1108" s="60"/>
      <c r="E1108" s="60"/>
      <c r="F1108" s="60"/>
      <c r="G1108" s="60">
        <v>1</v>
      </c>
    </row>
    <row r="1109" spans="1:7" x14ac:dyDescent="0.25">
      <c r="A1109" s="60" t="s">
        <v>3361</v>
      </c>
      <c r="B1109" s="60" t="s">
        <v>3362</v>
      </c>
      <c r="C1109" s="60">
        <v>3062</v>
      </c>
      <c r="D1109" s="60"/>
      <c r="E1109" s="60"/>
      <c r="F1109" s="60"/>
      <c r="G1109" s="60">
        <v>1</v>
      </c>
    </row>
    <row r="1110" spans="1:7" x14ac:dyDescent="0.25">
      <c r="A1110" s="60" t="s">
        <v>3364</v>
      </c>
      <c r="B1110" s="60" t="s">
        <v>3365</v>
      </c>
      <c r="C1110" s="60">
        <v>3063</v>
      </c>
      <c r="D1110" s="60"/>
      <c r="E1110" s="60"/>
      <c r="F1110" s="60"/>
      <c r="G1110" s="60">
        <v>1</v>
      </c>
    </row>
    <row r="1111" spans="1:7" x14ac:dyDescent="0.25">
      <c r="A1111" s="60" t="s">
        <v>3367</v>
      </c>
      <c r="B1111" s="60" t="s">
        <v>3368</v>
      </c>
      <c r="C1111" s="60">
        <v>3064</v>
      </c>
      <c r="D1111" s="60"/>
      <c r="E1111" s="60"/>
      <c r="F1111" s="60"/>
      <c r="G1111" s="60">
        <v>1</v>
      </c>
    </row>
    <row r="1112" spans="1:7" x14ac:dyDescent="0.25">
      <c r="A1112" s="60" t="s">
        <v>3370</v>
      </c>
      <c r="B1112" s="60" t="s">
        <v>3371</v>
      </c>
      <c r="C1112" s="60">
        <v>3065</v>
      </c>
      <c r="D1112" s="60"/>
      <c r="E1112" s="60"/>
      <c r="F1112" s="60"/>
      <c r="G1112" s="60">
        <v>1</v>
      </c>
    </row>
    <row r="1113" spans="1:7" x14ac:dyDescent="0.25">
      <c r="A1113" s="60" t="s">
        <v>3373</v>
      </c>
      <c r="B1113" s="60" t="s">
        <v>3374</v>
      </c>
      <c r="C1113" s="60">
        <v>3066</v>
      </c>
      <c r="D1113" s="60"/>
      <c r="E1113" s="60"/>
      <c r="F1113" s="60"/>
      <c r="G1113" s="60">
        <v>1</v>
      </c>
    </row>
    <row r="1114" spans="1:7" x14ac:dyDescent="0.25">
      <c r="A1114" s="60" t="s">
        <v>3376</v>
      </c>
      <c r="B1114" s="60" t="s">
        <v>3377</v>
      </c>
      <c r="C1114" s="60">
        <v>3067</v>
      </c>
      <c r="D1114" s="60"/>
      <c r="E1114" s="60"/>
      <c r="F1114" s="60"/>
      <c r="G1114" s="60">
        <v>1</v>
      </c>
    </row>
    <row r="1115" spans="1:7" x14ac:dyDescent="0.25">
      <c r="A1115" s="60" t="s">
        <v>3379</v>
      </c>
      <c r="B1115" s="60" t="s">
        <v>3380</v>
      </c>
      <c r="C1115" s="60">
        <v>3068</v>
      </c>
      <c r="D1115" s="60"/>
      <c r="E1115" s="60"/>
      <c r="F1115" s="60"/>
      <c r="G1115" s="60">
        <v>1</v>
      </c>
    </row>
    <row r="1116" spans="1:7" x14ac:dyDescent="0.25">
      <c r="A1116" s="60" t="s">
        <v>3382</v>
      </c>
      <c r="B1116" s="60" t="s">
        <v>3383</v>
      </c>
      <c r="C1116" s="60">
        <v>3069</v>
      </c>
      <c r="D1116" s="60"/>
      <c r="E1116" s="60"/>
      <c r="F1116" s="60"/>
      <c r="G1116" s="60">
        <v>1</v>
      </c>
    </row>
    <row r="1117" spans="1:7" x14ac:dyDescent="0.25">
      <c r="A1117" s="60" t="s">
        <v>3385</v>
      </c>
      <c r="B1117" s="60" t="s">
        <v>3386</v>
      </c>
      <c r="C1117" s="60">
        <v>3070</v>
      </c>
      <c r="D1117" s="60"/>
      <c r="E1117" s="60"/>
      <c r="F1117" s="60"/>
      <c r="G1117" s="60">
        <v>1</v>
      </c>
    </row>
    <row r="1118" spans="1:7" x14ac:dyDescent="0.25">
      <c r="A1118" s="60" t="s">
        <v>3388</v>
      </c>
      <c r="B1118" s="60" t="s">
        <v>3389</v>
      </c>
      <c r="C1118" s="60">
        <v>3071</v>
      </c>
      <c r="D1118" s="60"/>
      <c r="E1118" s="60"/>
      <c r="F1118" s="60"/>
      <c r="G1118" s="60">
        <v>1</v>
      </c>
    </row>
    <row r="1119" spans="1:7" x14ac:dyDescent="0.25">
      <c r="A1119" s="60" t="s">
        <v>3391</v>
      </c>
      <c r="B1119" s="60" t="s">
        <v>3392</v>
      </c>
      <c r="C1119" s="60">
        <v>3072</v>
      </c>
      <c r="D1119" s="60"/>
      <c r="E1119" s="60"/>
      <c r="F1119" s="60"/>
      <c r="G1119" s="60">
        <v>1</v>
      </c>
    </row>
    <row r="1120" spans="1:7" x14ac:dyDescent="0.25">
      <c r="A1120" s="60" t="s">
        <v>3394</v>
      </c>
      <c r="B1120" s="60" t="s">
        <v>3395</v>
      </c>
      <c r="C1120" s="60">
        <v>3073</v>
      </c>
      <c r="D1120" s="60"/>
      <c r="E1120" s="60"/>
      <c r="F1120" s="60"/>
      <c r="G1120" s="60">
        <v>1</v>
      </c>
    </row>
    <row r="1121" spans="1:7" x14ac:dyDescent="0.25">
      <c r="A1121" s="60" t="s">
        <v>3397</v>
      </c>
      <c r="B1121" s="60" t="s">
        <v>3398</v>
      </c>
      <c r="C1121" s="60">
        <v>3074</v>
      </c>
      <c r="D1121" s="60"/>
      <c r="E1121" s="60"/>
      <c r="F1121" s="60"/>
      <c r="G1121" s="60">
        <v>1</v>
      </c>
    </row>
    <row r="1122" spans="1:7" x14ac:dyDescent="0.25">
      <c r="A1122" s="60" t="s">
        <v>3400</v>
      </c>
      <c r="B1122" s="60" t="s">
        <v>3401</v>
      </c>
      <c r="C1122" s="60">
        <v>3075</v>
      </c>
      <c r="D1122" s="60"/>
      <c r="E1122" s="60"/>
      <c r="F1122" s="60"/>
      <c r="G1122" s="60">
        <v>1</v>
      </c>
    </row>
    <row r="1123" spans="1:7" x14ac:dyDescent="0.25">
      <c r="A1123" s="60" t="s">
        <v>3403</v>
      </c>
      <c r="B1123" s="60" t="s">
        <v>3404</v>
      </c>
      <c r="C1123" s="60">
        <v>3076</v>
      </c>
      <c r="D1123" s="60"/>
      <c r="E1123" s="60"/>
      <c r="F1123" s="60"/>
      <c r="G1123" s="60">
        <v>1</v>
      </c>
    </row>
    <row r="1124" spans="1:7" x14ac:dyDescent="0.25">
      <c r="A1124" s="60" t="s">
        <v>3622</v>
      </c>
      <c r="B1124" s="60" t="s">
        <v>3623</v>
      </c>
      <c r="C1124" s="60">
        <v>3167</v>
      </c>
      <c r="D1124" s="60"/>
      <c r="E1124" s="60"/>
      <c r="F1124" s="60"/>
      <c r="G1124" s="60">
        <v>1</v>
      </c>
    </row>
    <row r="1125" spans="1:7" x14ac:dyDescent="0.25">
      <c r="A1125" s="60" t="s">
        <v>3406</v>
      </c>
      <c r="B1125" s="60" t="s">
        <v>3407</v>
      </c>
      <c r="C1125" s="60">
        <v>3077</v>
      </c>
      <c r="D1125" s="60"/>
      <c r="E1125" s="60"/>
      <c r="F1125" s="60"/>
      <c r="G1125" s="60">
        <v>1</v>
      </c>
    </row>
    <row r="1126" spans="1:7" x14ac:dyDescent="0.25">
      <c r="A1126" s="60" t="s">
        <v>3409</v>
      </c>
      <c r="B1126" s="60" t="s">
        <v>3410</v>
      </c>
      <c r="C1126" s="60">
        <v>3078</v>
      </c>
      <c r="D1126" s="60"/>
      <c r="E1126" s="60"/>
      <c r="F1126" s="60"/>
      <c r="G1126" s="60">
        <v>1</v>
      </c>
    </row>
    <row r="1127" spans="1:7" x14ac:dyDescent="0.25">
      <c r="A1127" s="60" t="s">
        <v>3412</v>
      </c>
      <c r="B1127" s="60" t="s">
        <v>3413</v>
      </c>
      <c r="C1127" s="60">
        <v>3079</v>
      </c>
      <c r="D1127" s="60"/>
      <c r="E1127" s="60"/>
      <c r="F1127" s="60"/>
      <c r="G1127" s="60">
        <v>1</v>
      </c>
    </row>
    <row r="1128" spans="1:7" x14ac:dyDescent="0.25">
      <c r="A1128" s="60" t="s">
        <v>3625</v>
      </c>
      <c r="B1128" s="60" t="s">
        <v>3626</v>
      </c>
      <c r="C1128" s="60">
        <v>3168</v>
      </c>
      <c r="D1128" s="60"/>
      <c r="E1128" s="60"/>
      <c r="F1128" s="60"/>
      <c r="G1128" s="60">
        <v>1</v>
      </c>
    </row>
    <row r="1129" spans="1:7" x14ac:dyDescent="0.25">
      <c r="A1129" s="60" t="s">
        <v>3415</v>
      </c>
      <c r="B1129" s="60" t="s">
        <v>3416</v>
      </c>
      <c r="C1129" s="60">
        <v>3081</v>
      </c>
      <c r="D1129" s="60"/>
      <c r="E1129" s="60"/>
      <c r="F1129" s="60"/>
      <c r="G1129" s="60">
        <v>1</v>
      </c>
    </row>
    <row r="1130" spans="1:7" x14ac:dyDescent="0.25">
      <c r="A1130" s="60" t="s">
        <v>3418</v>
      </c>
      <c r="B1130" s="60" t="s">
        <v>3419</v>
      </c>
      <c r="C1130" s="60">
        <v>3082</v>
      </c>
      <c r="D1130" s="60"/>
      <c r="E1130" s="60"/>
      <c r="F1130" s="60"/>
      <c r="G1130" s="60">
        <v>1</v>
      </c>
    </row>
    <row r="1131" spans="1:7" x14ac:dyDescent="0.25">
      <c r="A1131" s="60" t="s">
        <v>3421</v>
      </c>
      <c r="B1131" s="60" t="s">
        <v>3422</v>
      </c>
      <c r="C1131" s="60">
        <v>3083</v>
      </c>
      <c r="D1131" s="60"/>
      <c r="E1131" s="60"/>
      <c r="F1131" s="60"/>
      <c r="G1131" s="60">
        <v>1</v>
      </c>
    </row>
    <row r="1132" spans="1:7" x14ac:dyDescent="0.25">
      <c r="A1132" s="60" t="s">
        <v>3424</v>
      </c>
      <c r="B1132" s="60" t="s">
        <v>3425</v>
      </c>
      <c r="C1132" s="60">
        <v>3084</v>
      </c>
      <c r="D1132" s="60"/>
      <c r="E1132" s="60"/>
      <c r="F1132" s="60"/>
      <c r="G1132" s="60">
        <v>1</v>
      </c>
    </row>
    <row r="1133" spans="1:7" x14ac:dyDescent="0.25">
      <c r="A1133" s="60" t="s">
        <v>3628</v>
      </c>
      <c r="B1133" s="60" t="s">
        <v>3629</v>
      </c>
      <c r="C1133" s="60">
        <v>3169</v>
      </c>
      <c r="D1133" s="60"/>
      <c r="E1133" s="60"/>
      <c r="F1133" s="60"/>
      <c r="G1133" s="60">
        <v>1</v>
      </c>
    </row>
    <row r="1134" spans="1:7" x14ac:dyDescent="0.25">
      <c r="A1134" s="60" t="s">
        <v>3427</v>
      </c>
      <c r="B1134" s="60" t="s">
        <v>3428</v>
      </c>
      <c r="C1134" s="60">
        <v>3085</v>
      </c>
      <c r="D1134" s="60"/>
      <c r="E1134" s="60"/>
      <c r="F1134" s="60"/>
      <c r="G1134" s="60">
        <v>1</v>
      </c>
    </row>
    <row r="1135" spans="1:7" x14ac:dyDescent="0.25">
      <c r="A1135" s="60" t="s">
        <v>3430</v>
      </c>
      <c r="B1135" s="60" t="s">
        <v>3431</v>
      </c>
      <c r="C1135" s="60">
        <v>3089</v>
      </c>
      <c r="D1135" s="60"/>
      <c r="E1135" s="60"/>
      <c r="F1135" s="60"/>
      <c r="G1135" s="60">
        <v>1</v>
      </c>
    </row>
    <row r="1136" spans="1:7" x14ac:dyDescent="0.25">
      <c r="A1136" s="60" t="s">
        <v>3433</v>
      </c>
      <c r="B1136" s="60" t="s">
        <v>3434</v>
      </c>
      <c r="C1136" s="60">
        <v>3090</v>
      </c>
      <c r="D1136" s="60"/>
      <c r="E1136" s="60"/>
      <c r="F1136" s="60"/>
      <c r="G1136" s="60">
        <v>1</v>
      </c>
    </row>
    <row r="1137" spans="1:7" x14ac:dyDescent="0.25">
      <c r="A1137" s="60" t="s">
        <v>3436</v>
      </c>
      <c r="B1137" s="60" t="s">
        <v>3437</v>
      </c>
      <c r="C1137" s="60">
        <v>3091</v>
      </c>
      <c r="D1137" s="60"/>
      <c r="E1137" s="60"/>
      <c r="F1137" s="60"/>
      <c r="G1137" s="60">
        <v>1</v>
      </c>
    </row>
    <row r="1138" spans="1:7" x14ac:dyDescent="0.25">
      <c r="A1138" s="60" t="s">
        <v>3442</v>
      </c>
      <c r="B1138" s="60" t="s">
        <v>3443</v>
      </c>
      <c r="C1138" s="60">
        <v>3093</v>
      </c>
      <c r="D1138" s="60"/>
      <c r="E1138" s="60"/>
      <c r="F1138" s="60"/>
      <c r="G1138" s="60">
        <v>1</v>
      </c>
    </row>
    <row r="1139" spans="1:7" x14ac:dyDescent="0.25">
      <c r="A1139" s="60" t="s">
        <v>3445</v>
      </c>
      <c r="B1139" s="60" t="s">
        <v>3446</v>
      </c>
      <c r="C1139" s="60">
        <v>3094</v>
      </c>
      <c r="D1139" s="60"/>
      <c r="E1139" s="60"/>
      <c r="F1139" s="60"/>
      <c r="G1139" s="60">
        <v>1</v>
      </c>
    </row>
    <row r="1140" spans="1:7" x14ac:dyDescent="0.25">
      <c r="A1140" s="60" t="s">
        <v>3448</v>
      </c>
      <c r="B1140" s="60" t="s">
        <v>3449</v>
      </c>
      <c r="C1140" s="60">
        <v>3095</v>
      </c>
      <c r="D1140" s="60"/>
      <c r="E1140" s="60"/>
      <c r="F1140" s="60"/>
      <c r="G1140" s="60">
        <v>1</v>
      </c>
    </row>
    <row r="1141" spans="1:7" x14ac:dyDescent="0.25">
      <c r="A1141" s="60" t="s">
        <v>3451</v>
      </c>
      <c r="B1141" s="60" t="s">
        <v>3452</v>
      </c>
      <c r="C1141" s="60">
        <v>3097</v>
      </c>
      <c r="D1141" s="60"/>
      <c r="E1141" s="60"/>
      <c r="F1141" s="60"/>
      <c r="G1141" s="60">
        <v>1</v>
      </c>
    </row>
    <row r="1142" spans="1:7" x14ac:dyDescent="0.25">
      <c r="A1142" s="60" t="s">
        <v>3454</v>
      </c>
      <c r="B1142" s="60" t="s">
        <v>3455</v>
      </c>
      <c r="C1142" s="60">
        <v>3098</v>
      </c>
      <c r="D1142" s="60"/>
      <c r="E1142" s="60"/>
      <c r="F1142" s="60"/>
      <c r="G1142" s="60">
        <v>1</v>
      </c>
    </row>
    <row r="1143" spans="1:7" x14ac:dyDescent="0.25">
      <c r="A1143" s="60" t="s">
        <v>3457</v>
      </c>
      <c r="B1143" s="60" t="s">
        <v>3458</v>
      </c>
      <c r="C1143" s="60">
        <v>3099</v>
      </c>
      <c r="D1143" s="60"/>
      <c r="E1143" s="60"/>
      <c r="F1143" s="60"/>
      <c r="G1143" s="60">
        <v>1</v>
      </c>
    </row>
    <row r="1144" spans="1:7" x14ac:dyDescent="0.25">
      <c r="A1144" s="60" t="s">
        <v>3460</v>
      </c>
      <c r="B1144" s="60" t="s">
        <v>3461</v>
      </c>
      <c r="C1144" s="60">
        <v>3101</v>
      </c>
      <c r="D1144" s="60"/>
      <c r="E1144" s="60"/>
      <c r="F1144" s="60"/>
      <c r="G1144" s="60">
        <v>1</v>
      </c>
    </row>
    <row r="1145" spans="1:7" x14ac:dyDescent="0.25">
      <c r="A1145" s="60" t="s">
        <v>3463</v>
      </c>
      <c r="B1145" s="60" t="s">
        <v>3464</v>
      </c>
      <c r="C1145" s="60">
        <v>3102</v>
      </c>
      <c r="D1145" s="60"/>
      <c r="E1145" s="60"/>
      <c r="F1145" s="60"/>
      <c r="G1145" s="60">
        <v>1</v>
      </c>
    </row>
    <row r="1146" spans="1:7" x14ac:dyDescent="0.25">
      <c r="A1146" s="60" t="s">
        <v>3466</v>
      </c>
      <c r="B1146" s="60" t="s">
        <v>3467</v>
      </c>
      <c r="C1146" s="60">
        <v>3103</v>
      </c>
      <c r="D1146" s="60"/>
      <c r="E1146" s="60"/>
      <c r="F1146" s="60"/>
      <c r="G1146" s="60">
        <v>1</v>
      </c>
    </row>
    <row r="1147" spans="1:7" x14ac:dyDescent="0.25">
      <c r="A1147" s="60" t="s">
        <v>3469</v>
      </c>
      <c r="B1147" s="60" t="s">
        <v>3470</v>
      </c>
      <c r="C1147" s="60">
        <v>3104</v>
      </c>
      <c r="D1147" s="60"/>
      <c r="E1147" s="60"/>
      <c r="F1147" s="60"/>
      <c r="G1147" s="60">
        <v>1</v>
      </c>
    </row>
    <row r="1148" spans="1:7" x14ac:dyDescent="0.25">
      <c r="A1148" s="60" t="s">
        <v>3472</v>
      </c>
      <c r="B1148" s="60" t="s">
        <v>3473</v>
      </c>
      <c r="C1148" s="60">
        <v>3105</v>
      </c>
      <c r="D1148" s="60"/>
      <c r="E1148" s="60"/>
      <c r="F1148" s="60"/>
      <c r="G1148" s="60">
        <v>1</v>
      </c>
    </row>
    <row r="1149" spans="1:7" x14ac:dyDescent="0.25">
      <c r="A1149" s="60" t="s">
        <v>3475</v>
      </c>
      <c r="B1149" s="60" t="s">
        <v>3476</v>
      </c>
      <c r="C1149" s="60">
        <v>3106</v>
      </c>
      <c r="D1149" s="60"/>
      <c r="E1149" s="60"/>
      <c r="F1149" s="60"/>
      <c r="G1149" s="60">
        <v>1</v>
      </c>
    </row>
    <row r="1150" spans="1:7" x14ac:dyDescent="0.25">
      <c r="A1150" s="60" t="s">
        <v>3478</v>
      </c>
      <c r="B1150" s="60" t="s">
        <v>3479</v>
      </c>
      <c r="C1150" s="60">
        <v>3107</v>
      </c>
      <c r="D1150" s="60"/>
      <c r="E1150" s="60"/>
      <c r="F1150" s="60"/>
      <c r="G1150" s="60">
        <v>1</v>
      </c>
    </row>
    <row r="1151" spans="1:7" x14ac:dyDescent="0.25">
      <c r="A1151" s="60" t="s">
        <v>3481</v>
      </c>
      <c r="B1151" s="60" t="s">
        <v>3482</v>
      </c>
      <c r="C1151" s="60">
        <v>3108</v>
      </c>
      <c r="D1151" s="60"/>
      <c r="E1151" s="60"/>
      <c r="F1151" s="60"/>
      <c r="G1151" s="60">
        <v>1</v>
      </c>
    </row>
    <row r="1152" spans="1:7" x14ac:dyDescent="0.25">
      <c r="A1152" s="60" t="s">
        <v>3484</v>
      </c>
      <c r="B1152" s="60" t="s">
        <v>3485</v>
      </c>
      <c r="C1152" s="60">
        <v>3109</v>
      </c>
      <c r="D1152" s="60"/>
      <c r="E1152" s="60"/>
      <c r="F1152" s="60"/>
      <c r="G1152" s="60">
        <v>1</v>
      </c>
    </row>
    <row r="1153" spans="1:7" x14ac:dyDescent="0.25">
      <c r="A1153" s="60" t="s">
        <v>3487</v>
      </c>
      <c r="B1153" s="60" t="s">
        <v>3488</v>
      </c>
      <c r="C1153" s="60">
        <v>3110</v>
      </c>
      <c r="D1153" s="60"/>
      <c r="E1153" s="60"/>
      <c r="F1153" s="60"/>
      <c r="G1153" s="60">
        <v>1</v>
      </c>
    </row>
    <row r="1154" spans="1:7" x14ac:dyDescent="0.25">
      <c r="A1154" s="60" t="s">
        <v>3490</v>
      </c>
      <c r="B1154" s="60" t="s">
        <v>3491</v>
      </c>
      <c r="C1154" s="60">
        <v>3111</v>
      </c>
      <c r="D1154" s="60"/>
      <c r="E1154" s="60"/>
      <c r="F1154" s="60"/>
      <c r="G1154" s="60">
        <v>1</v>
      </c>
    </row>
    <row r="1155" spans="1:7" x14ac:dyDescent="0.25">
      <c r="A1155" s="60" t="s">
        <v>3493</v>
      </c>
      <c r="B1155" s="60" t="s">
        <v>3494</v>
      </c>
      <c r="C1155" s="60">
        <v>3112</v>
      </c>
      <c r="D1155" s="60"/>
      <c r="E1155" s="60"/>
      <c r="F1155" s="60"/>
      <c r="G1155" s="60">
        <v>1</v>
      </c>
    </row>
    <row r="1156" spans="1:7" x14ac:dyDescent="0.25">
      <c r="A1156" s="60" t="s">
        <v>3496</v>
      </c>
      <c r="B1156" s="60" t="s">
        <v>3497</v>
      </c>
      <c r="C1156" s="60">
        <v>3113</v>
      </c>
      <c r="D1156" s="60"/>
      <c r="E1156" s="60"/>
      <c r="F1156" s="60"/>
      <c r="G1156" s="60">
        <v>1</v>
      </c>
    </row>
    <row r="1157" spans="1:7" x14ac:dyDescent="0.25">
      <c r="A1157" s="60" t="s">
        <v>3499</v>
      </c>
      <c r="B1157" s="60" t="s">
        <v>3500</v>
      </c>
      <c r="C1157" s="60">
        <v>3114</v>
      </c>
      <c r="D1157" s="60"/>
      <c r="E1157" s="60"/>
      <c r="F1157" s="60"/>
      <c r="G1157" s="60">
        <v>1</v>
      </c>
    </row>
    <row r="1158" spans="1:7" x14ac:dyDescent="0.25">
      <c r="A1158" s="60" t="s">
        <v>3502</v>
      </c>
      <c r="B1158" s="60" t="s">
        <v>3503</v>
      </c>
      <c r="C1158" s="60">
        <v>3115</v>
      </c>
      <c r="D1158" s="60"/>
      <c r="E1158" s="60"/>
      <c r="F1158" s="60"/>
      <c r="G1158" s="60">
        <v>1</v>
      </c>
    </row>
    <row r="1159" spans="1:7" x14ac:dyDescent="0.25">
      <c r="A1159" s="60" t="s">
        <v>3505</v>
      </c>
      <c r="B1159" s="60" t="s">
        <v>3506</v>
      </c>
      <c r="C1159" s="60">
        <v>3116</v>
      </c>
      <c r="D1159" s="60"/>
      <c r="E1159" s="60"/>
      <c r="F1159" s="60"/>
      <c r="G1159" s="60">
        <v>1</v>
      </c>
    </row>
    <row r="1160" spans="1:7" x14ac:dyDescent="0.25">
      <c r="A1160" s="60" t="s">
        <v>3508</v>
      </c>
      <c r="B1160" s="60" t="s">
        <v>3509</v>
      </c>
      <c r="C1160" s="60">
        <v>3117</v>
      </c>
      <c r="D1160" s="60"/>
      <c r="E1160" s="60"/>
      <c r="F1160" s="60"/>
      <c r="G1160" s="60">
        <v>1</v>
      </c>
    </row>
    <row r="1161" spans="1:7" x14ac:dyDescent="0.25">
      <c r="A1161" s="60" t="s">
        <v>3511</v>
      </c>
      <c r="B1161" s="60" t="s">
        <v>3512</v>
      </c>
      <c r="C1161" s="60">
        <v>3119</v>
      </c>
      <c r="D1161" s="60"/>
      <c r="E1161" s="60"/>
      <c r="F1161" s="60"/>
      <c r="G1161" s="60">
        <v>1</v>
      </c>
    </row>
    <row r="1162" spans="1:7" x14ac:dyDescent="0.25">
      <c r="A1162" s="60" t="s">
        <v>3514</v>
      </c>
      <c r="B1162" s="60" t="s">
        <v>3515</v>
      </c>
      <c r="C1162" s="60">
        <v>3120</v>
      </c>
      <c r="D1162" s="60"/>
      <c r="E1162" s="60"/>
      <c r="F1162" s="60"/>
      <c r="G1162" s="60">
        <v>1</v>
      </c>
    </row>
    <row r="1163" spans="1:7" x14ac:dyDescent="0.25">
      <c r="A1163" s="60" t="s">
        <v>3517</v>
      </c>
      <c r="B1163" s="60" t="s">
        <v>3518</v>
      </c>
      <c r="C1163" s="60">
        <v>3121</v>
      </c>
      <c r="D1163" s="60"/>
      <c r="E1163" s="60"/>
      <c r="F1163" s="60"/>
      <c r="G1163" s="60">
        <v>1</v>
      </c>
    </row>
    <row r="1164" spans="1:7" x14ac:dyDescent="0.25">
      <c r="A1164" s="60" t="s">
        <v>3520</v>
      </c>
      <c r="B1164" s="60" t="s">
        <v>3521</v>
      </c>
      <c r="C1164" s="60">
        <v>3122</v>
      </c>
      <c r="D1164" s="60"/>
      <c r="E1164" s="60"/>
      <c r="F1164" s="60"/>
      <c r="G1164" s="60">
        <v>1</v>
      </c>
    </row>
    <row r="1165" spans="1:7" x14ac:dyDescent="0.25">
      <c r="A1165" s="60" t="s">
        <v>3523</v>
      </c>
      <c r="B1165" s="60" t="s">
        <v>3524</v>
      </c>
      <c r="C1165" s="60">
        <v>3124</v>
      </c>
      <c r="D1165" s="60"/>
      <c r="E1165" s="60"/>
      <c r="F1165" s="60"/>
      <c r="G1165" s="60">
        <v>1</v>
      </c>
    </row>
    <row r="1166" spans="1:7" x14ac:dyDescent="0.25">
      <c r="A1166" s="60" t="s">
        <v>3526</v>
      </c>
      <c r="B1166" s="60" t="s">
        <v>3527</v>
      </c>
      <c r="C1166" s="60">
        <v>3125</v>
      </c>
      <c r="D1166" s="60"/>
      <c r="E1166" s="60"/>
      <c r="F1166" s="60"/>
      <c r="G1166" s="60">
        <v>1</v>
      </c>
    </row>
    <row r="1167" spans="1:7" x14ac:dyDescent="0.25">
      <c r="A1167" s="60" t="s">
        <v>3529</v>
      </c>
      <c r="B1167" s="60" t="s">
        <v>3530</v>
      </c>
      <c r="C1167" s="60">
        <v>3126</v>
      </c>
      <c r="D1167" s="60"/>
      <c r="E1167" s="60"/>
      <c r="F1167" s="60"/>
      <c r="G1167" s="60">
        <v>1</v>
      </c>
    </row>
    <row r="1168" spans="1:7" x14ac:dyDescent="0.25">
      <c r="A1168" s="60" t="s">
        <v>3532</v>
      </c>
      <c r="B1168" s="60" t="s">
        <v>3533</v>
      </c>
      <c r="C1168" s="60">
        <v>3127</v>
      </c>
      <c r="D1168" s="60"/>
      <c r="E1168" s="60"/>
      <c r="F1168" s="60"/>
      <c r="G1168" s="60">
        <v>1</v>
      </c>
    </row>
    <row r="1169" spans="1:7" x14ac:dyDescent="0.25">
      <c r="A1169" s="60" t="s">
        <v>3535</v>
      </c>
      <c r="B1169" s="60" t="s">
        <v>3536</v>
      </c>
      <c r="C1169" s="60">
        <v>3128</v>
      </c>
      <c r="D1169" s="60"/>
      <c r="E1169" s="60"/>
      <c r="F1169" s="60"/>
      <c r="G1169" s="60">
        <v>1</v>
      </c>
    </row>
    <row r="1170" spans="1:7" x14ac:dyDescent="0.25">
      <c r="A1170" s="60" t="s">
        <v>3631</v>
      </c>
      <c r="B1170" s="60" t="s">
        <v>3632</v>
      </c>
      <c r="C1170" s="60">
        <v>3170</v>
      </c>
      <c r="D1170" s="60"/>
      <c r="E1170" s="60"/>
      <c r="F1170" s="60"/>
      <c r="G1170" s="60">
        <v>1</v>
      </c>
    </row>
    <row r="1171" spans="1:7" x14ac:dyDescent="0.25">
      <c r="A1171" s="60" t="s">
        <v>3538</v>
      </c>
      <c r="B1171" s="60" t="s">
        <v>3539</v>
      </c>
      <c r="C1171" s="60">
        <v>3129</v>
      </c>
      <c r="D1171" s="60"/>
      <c r="E1171" s="60"/>
      <c r="F1171" s="60"/>
      <c r="G1171" s="60">
        <v>1</v>
      </c>
    </row>
    <row r="1172" spans="1:7" x14ac:dyDescent="0.25">
      <c r="A1172" s="60" t="s">
        <v>3541</v>
      </c>
      <c r="B1172" s="60" t="s">
        <v>3542</v>
      </c>
      <c r="C1172" s="60">
        <v>3130</v>
      </c>
      <c r="D1172" s="60"/>
      <c r="E1172" s="60"/>
      <c r="F1172" s="60"/>
      <c r="G1172" s="60">
        <v>1</v>
      </c>
    </row>
    <row r="1173" spans="1:7" x14ac:dyDescent="0.25">
      <c r="A1173" s="60" t="s">
        <v>3544</v>
      </c>
      <c r="B1173" s="60" t="s">
        <v>3545</v>
      </c>
      <c r="C1173" s="60">
        <v>3133</v>
      </c>
      <c r="D1173" s="60"/>
      <c r="E1173" s="60"/>
      <c r="F1173" s="60"/>
      <c r="G1173" s="60">
        <v>1</v>
      </c>
    </row>
    <row r="1174" spans="1:7" x14ac:dyDescent="0.25">
      <c r="A1174" s="60" t="s">
        <v>3547</v>
      </c>
      <c r="B1174" s="60" t="s">
        <v>3548</v>
      </c>
      <c r="C1174" s="60">
        <v>3134</v>
      </c>
      <c r="D1174" s="60"/>
      <c r="E1174" s="60"/>
      <c r="F1174" s="60"/>
      <c r="G1174" s="60">
        <v>1</v>
      </c>
    </row>
    <row r="1175" spans="1:7" x14ac:dyDescent="0.25">
      <c r="A1175" s="60" t="s">
        <v>3550</v>
      </c>
      <c r="B1175" s="60" t="s">
        <v>3551</v>
      </c>
      <c r="C1175" s="60">
        <v>3135</v>
      </c>
      <c r="D1175" s="60"/>
      <c r="E1175" s="60"/>
      <c r="F1175" s="60"/>
      <c r="G1175" s="60">
        <v>1</v>
      </c>
    </row>
    <row r="1176" spans="1:7" x14ac:dyDescent="0.25">
      <c r="A1176" s="60" t="s">
        <v>3553</v>
      </c>
      <c r="B1176" s="60" t="s">
        <v>3554</v>
      </c>
      <c r="C1176" s="60">
        <v>3136</v>
      </c>
      <c r="D1176" s="60"/>
      <c r="E1176" s="60"/>
      <c r="F1176" s="60"/>
      <c r="G1176" s="60">
        <v>1</v>
      </c>
    </row>
    <row r="1177" spans="1:7" x14ac:dyDescent="0.25">
      <c r="A1177" s="60" t="s">
        <v>3556</v>
      </c>
      <c r="B1177" s="60" t="s">
        <v>3557</v>
      </c>
      <c r="C1177" s="60">
        <v>3137</v>
      </c>
      <c r="D1177" s="60"/>
      <c r="E1177" s="60"/>
      <c r="F1177" s="60"/>
      <c r="G1177" s="60">
        <v>1</v>
      </c>
    </row>
    <row r="1178" spans="1:7" x14ac:dyDescent="0.25">
      <c r="A1178" s="60" t="s">
        <v>3559</v>
      </c>
      <c r="B1178" s="60" t="s">
        <v>3560</v>
      </c>
      <c r="C1178" s="60">
        <v>3138</v>
      </c>
      <c r="D1178" s="60"/>
      <c r="E1178" s="60"/>
      <c r="F1178" s="60"/>
      <c r="G1178" s="60">
        <v>1</v>
      </c>
    </row>
    <row r="1179" spans="1:7" x14ac:dyDescent="0.25">
      <c r="A1179" s="60" t="s">
        <v>3562</v>
      </c>
      <c r="B1179" s="60" t="s">
        <v>3563</v>
      </c>
      <c r="C1179" s="60">
        <v>3139</v>
      </c>
      <c r="D1179" s="60"/>
      <c r="E1179" s="60"/>
      <c r="F1179" s="60"/>
      <c r="G1179" s="60">
        <v>1</v>
      </c>
    </row>
    <row r="1180" spans="1:7" x14ac:dyDescent="0.25">
      <c r="A1180" s="60" t="s">
        <v>3565</v>
      </c>
      <c r="B1180" s="60" t="s">
        <v>3566</v>
      </c>
      <c r="C1180" s="60">
        <v>3140</v>
      </c>
      <c r="D1180" s="60"/>
      <c r="E1180" s="60"/>
      <c r="F1180" s="60"/>
      <c r="G1180" s="60">
        <v>1</v>
      </c>
    </row>
    <row r="1181" spans="1:7" x14ac:dyDescent="0.25">
      <c r="A1181" s="60" t="s">
        <v>3568</v>
      </c>
      <c r="B1181" s="60" t="s">
        <v>3569</v>
      </c>
      <c r="C1181" s="60">
        <v>3141</v>
      </c>
      <c r="D1181" s="60"/>
      <c r="E1181" s="60"/>
      <c r="F1181" s="60"/>
      <c r="G1181" s="60">
        <v>1</v>
      </c>
    </row>
    <row r="1182" spans="1:7" x14ac:dyDescent="0.25">
      <c r="A1182" s="60" t="s">
        <v>3571</v>
      </c>
      <c r="B1182" s="60" t="s">
        <v>3572</v>
      </c>
      <c r="C1182" s="60">
        <v>3142</v>
      </c>
      <c r="D1182" s="60"/>
      <c r="E1182" s="60"/>
      <c r="F1182" s="60"/>
      <c r="G1182" s="60">
        <v>1</v>
      </c>
    </row>
    <row r="1183" spans="1:7" x14ac:dyDescent="0.25">
      <c r="A1183" s="60" t="s">
        <v>3574</v>
      </c>
      <c r="B1183" s="60" t="s">
        <v>3575</v>
      </c>
      <c r="C1183" s="60">
        <v>3143</v>
      </c>
      <c r="D1183" s="60"/>
      <c r="E1183" s="60"/>
      <c r="F1183" s="60"/>
      <c r="G1183" s="60">
        <v>1</v>
      </c>
    </row>
    <row r="1184" spans="1:7" x14ac:dyDescent="0.25">
      <c r="A1184" s="60" t="s">
        <v>3577</v>
      </c>
      <c r="B1184" s="60" t="s">
        <v>3578</v>
      </c>
      <c r="C1184" s="60">
        <v>3144</v>
      </c>
      <c r="D1184" s="60"/>
      <c r="E1184" s="60"/>
      <c r="F1184" s="60"/>
      <c r="G1184" s="60">
        <v>1</v>
      </c>
    </row>
    <row r="1185" spans="1:7" x14ac:dyDescent="0.25">
      <c r="A1185" s="60" t="s">
        <v>3634</v>
      </c>
      <c r="B1185" s="60" t="s">
        <v>3635</v>
      </c>
      <c r="C1185" s="60">
        <v>3171</v>
      </c>
      <c r="D1185" s="60"/>
      <c r="E1185" s="60"/>
      <c r="F1185" s="60"/>
      <c r="G1185" s="60">
        <v>1</v>
      </c>
    </row>
    <row r="1186" spans="1:7" x14ac:dyDescent="0.25">
      <c r="A1186" s="60" t="s">
        <v>3580</v>
      </c>
      <c r="B1186" s="60" t="s">
        <v>3581</v>
      </c>
      <c r="C1186" s="60">
        <v>3148</v>
      </c>
      <c r="D1186" s="60"/>
      <c r="E1186" s="60"/>
      <c r="F1186" s="60"/>
      <c r="G1186" s="60">
        <v>1</v>
      </c>
    </row>
    <row r="1187" spans="1:7" x14ac:dyDescent="0.25">
      <c r="A1187" s="60" t="s">
        <v>3583</v>
      </c>
      <c r="B1187" s="60" t="s">
        <v>3584</v>
      </c>
      <c r="C1187" s="60">
        <v>3149</v>
      </c>
      <c r="D1187" s="60"/>
      <c r="E1187" s="60"/>
      <c r="F1187" s="60"/>
      <c r="G1187" s="60">
        <v>1</v>
      </c>
    </row>
    <row r="1188" spans="1:7" x14ac:dyDescent="0.25">
      <c r="A1188" s="60" t="s">
        <v>3637</v>
      </c>
      <c r="B1188" s="60" t="s">
        <v>3638</v>
      </c>
      <c r="C1188" s="60">
        <v>3172</v>
      </c>
      <c r="D1188" s="60"/>
      <c r="E1188" s="60"/>
      <c r="F1188" s="60"/>
      <c r="G1188" s="60">
        <v>1</v>
      </c>
    </row>
    <row r="1189" spans="1:7" x14ac:dyDescent="0.25">
      <c r="A1189" s="60" t="s">
        <v>3586</v>
      </c>
      <c r="B1189" s="60" t="s">
        <v>3587</v>
      </c>
      <c r="C1189" s="60">
        <v>3152</v>
      </c>
      <c r="D1189" s="60"/>
      <c r="E1189" s="60"/>
      <c r="F1189" s="60"/>
      <c r="G1189" s="60">
        <v>1</v>
      </c>
    </row>
    <row r="1190" spans="1:7" x14ac:dyDescent="0.25">
      <c r="A1190" s="60" t="s">
        <v>3589</v>
      </c>
      <c r="B1190" s="60" t="s">
        <v>3590</v>
      </c>
      <c r="C1190" s="60">
        <v>3153</v>
      </c>
      <c r="D1190" s="60"/>
      <c r="E1190" s="60"/>
      <c r="F1190" s="60"/>
      <c r="G1190" s="60">
        <v>1</v>
      </c>
    </row>
    <row r="1191" spans="1:7" x14ac:dyDescent="0.25">
      <c r="A1191" s="60" t="s">
        <v>3592</v>
      </c>
      <c r="B1191" s="60" t="s">
        <v>3593</v>
      </c>
      <c r="C1191" s="60">
        <v>3154</v>
      </c>
      <c r="D1191" s="60"/>
      <c r="E1191" s="60"/>
      <c r="F1191" s="60"/>
      <c r="G1191" s="60">
        <v>1</v>
      </c>
    </row>
    <row r="1192" spans="1:7" x14ac:dyDescent="0.25">
      <c r="A1192" s="60" t="s">
        <v>3595</v>
      </c>
      <c r="B1192" s="60" t="s">
        <v>3596</v>
      </c>
      <c r="C1192" s="60">
        <v>3155</v>
      </c>
      <c r="D1192" s="60"/>
      <c r="E1192" s="60"/>
      <c r="F1192" s="60"/>
      <c r="G1192" s="60">
        <v>1</v>
      </c>
    </row>
    <row r="1193" spans="1:7" x14ac:dyDescent="0.25">
      <c r="A1193" s="60" t="s">
        <v>3598</v>
      </c>
      <c r="B1193" s="60" t="s">
        <v>3599</v>
      </c>
      <c r="C1193" s="60">
        <v>3156</v>
      </c>
      <c r="D1193" s="60"/>
      <c r="E1193" s="60"/>
      <c r="F1193" s="60"/>
      <c r="G1193" s="60">
        <v>1</v>
      </c>
    </row>
    <row r="1194" spans="1:7" x14ac:dyDescent="0.25">
      <c r="A1194" s="60" t="s">
        <v>3601</v>
      </c>
      <c r="B1194" s="60" t="s">
        <v>3602</v>
      </c>
      <c r="C1194" s="60">
        <v>3157</v>
      </c>
      <c r="D1194" s="60"/>
      <c r="E1194" s="60"/>
      <c r="F1194" s="60"/>
      <c r="G1194" s="60">
        <v>1</v>
      </c>
    </row>
    <row r="1195" spans="1:7" x14ac:dyDescent="0.25">
      <c r="A1195" s="60" t="s">
        <v>3604</v>
      </c>
      <c r="B1195" s="60" t="s">
        <v>3605</v>
      </c>
      <c r="C1195" s="60">
        <v>3158</v>
      </c>
      <c r="D1195" s="60"/>
      <c r="E1195" s="60"/>
      <c r="F1195" s="60"/>
      <c r="G1195" s="60">
        <v>1</v>
      </c>
    </row>
    <row r="1196" spans="1:7" x14ac:dyDescent="0.25">
      <c r="A1196" s="60" t="s">
        <v>3640</v>
      </c>
      <c r="B1196" s="60" t="s">
        <v>3641</v>
      </c>
      <c r="C1196" s="60">
        <v>3173</v>
      </c>
      <c r="D1196" s="60"/>
      <c r="E1196" s="60"/>
      <c r="F1196" s="60"/>
      <c r="G1196" s="60">
        <v>1</v>
      </c>
    </row>
    <row r="1197" spans="1:7" x14ac:dyDescent="0.25">
      <c r="A1197" s="60" t="s">
        <v>3607</v>
      </c>
      <c r="B1197" s="60" t="s">
        <v>3608</v>
      </c>
      <c r="C1197" s="60">
        <v>3159</v>
      </c>
      <c r="D1197" s="60"/>
      <c r="E1197" s="60"/>
      <c r="F1197" s="60"/>
      <c r="G1197" s="60">
        <v>1</v>
      </c>
    </row>
    <row r="1198" spans="1:7" x14ac:dyDescent="0.25">
      <c r="A1198" s="60" t="s">
        <v>3643</v>
      </c>
      <c r="B1198" s="60" t="s">
        <v>3644</v>
      </c>
      <c r="C1198" s="60">
        <v>3174</v>
      </c>
      <c r="D1198" s="60"/>
      <c r="E1198" s="60"/>
      <c r="F1198" s="60"/>
      <c r="G1198" s="60">
        <v>1</v>
      </c>
    </row>
    <row r="1199" spans="1:7" x14ac:dyDescent="0.25">
      <c r="A1199" s="60" t="s">
        <v>3646</v>
      </c>
      <c r="B1199" s="60" t="s">
        <v>3647</v>
      </c>
      <c r="C1199" s="60">
        <v>3314</v>
      </c>
      <c r="D1199" s="60"/>
      <c r="E1199" s="60"/>
      <c r="F1199" s="60"/>
      <c r="G1199" s="60">
        <v>1</v>
      </c>
    </row>
    <row r="1200" spans="1:7" x14ac:dyDescent="0.25">
      <c r="A1200" s="60" t="s">
        <v>3649</v>
      </c>
      <c r="B1200" s="60" t="s">
        <v>3650</v>
      </c>
      <c r="C1200" s="60">
        <v>3315</v>
      </c>
      <c r="D1200" s="60"/>
      <c r="E1200" s="60"/>
      <c r="F1200" s="60"/>
      <c r="G1200" s="60">
        <v>1</v>
      </c>
    </row>
    <row r="1201" spans="1:7" x14ac:dyDescent="0.25">
      <c r="A1201" s="60" t="s">
        <v>3652</v>
      </c>
      <c r="B1201" s="60" t="s">
        <v>3653</v>
      </c>
      <c r="C1201" s="60">
        <v>3316</v>
      </c>
      <c r="D1201" s="60"/>
      <c r="E1201" s="60"/>
      <c r="F1201" s="60"/>
      <c r="G1201" s="60">
        <v>1</v>
      </c>
    </row>
    <row r="1202" spans="1:7" x14ac:dyDescent="0.25">
      <c r="A1202" s="60" t="s">
        <v>3655</v>
      </c>
      <c r="B1202" s="60" t="s">
        <v>3656</v>
      </c>
      <c r="C1202" s="60">
        <v>3317</v>
      </c>
      <c r="D1202" s="60"/>
      <c r="E1202" s="60"/>
      <c r="F1202" s="60"/>
      <c r="G1202" s="60">
        <v>1</v>
      </c>
    </row>
    <row r="1203" spans="1:7" x14ac:dyDescent="0.25">
      <c r="A1203" s="60" t="s">
        <v>3658</v>
      </c>
      <c r="B1203" s="60" t="s">
        <v>3659</v>
      </c>
      <c r="C1203" s="60">
        <v>3318</v>
      </c>
      <c r="D1203" s="60"/>
      <c r="E1203" s="60"/>
      <c r="F1203" s="60"/>
      <c r="G1203" s="60">
        <v>1</v>
      </c>
    </row>
    <row r="1204" spans="1:7" x14ac:dyDescent="0.25">
      <c r="A1204" s="60" t="s">
        <v>3661</v>
      </c>
      <c r="B1204" s="60" t="s">
        <v>3662</v>
      </c>
      <c r="C1204" s="60">
        <v>3319</v>
      </c>
      <c r="D1204" s="60"/>
      <c r="E1204" s="60"/>
      <c r="F1204" s="60"/>
      <c r="G1204" s="60">
        <v>1</v>
      </c>
    </row>
    <row r="1205" spans="1:7" x14ac:dyDescent="0.25">
      <c r="A1205" s="60" t="s">
        <v>3664</v>
      </c>
      <c r="B1205" s="60" t="s">
        <v>3665</v>
      </c>
      <c r="C1205" s="60">
        <v>3320</v>
      </c>
      <c r="D1205" s="60"/>
      <c r="E1205" s="60"/>
      <c r="F1205" s="60"/>
      <c r="G1205" s="60">
        <v>1</v>
      </c>
    </row>
    <row r="1206" spans="1:7" x14ac:dyDescent="0.25">
      <c r="A1206" s="60" t="s">
        <v>3667</v>
      </c>
      <c r="B1206" s="60" t="s">
        <v>3668</v>
      </c>
      <c r="C1206" s="60">
        <v>3321</v>
      </c>
      <c r="D1206" s="60"/>
      <c r="E1206" s="60"/>
      <c r="F1206" s="60"/>
      <c r="G1206" s="60">
        <v>1</v>
      </c>
    </row>
    <row r="1207" spans="1:7" x14ac:dyDescent="0.25">
      <c r="A1207" s="60" t="s">
        <v>3670</v>
      </c>
      <c r="B1207" s="60" t="s">
        <v>3671</v>
      </c>
      <c r="C1207" s="60">
        <v>3322</v>
      </c>
      <c r="D1207" s="60"/>
      <c r="E1207" s="60"/>
      <c r="F1207" s="60"/>
      <c r="G1207" s="60">
        <v>1</v>
      </c>
    </row>
    <row r="1208" spans="1:7" x14ac:dyDescent="0.25">
      <c r="A1208" s="60" t="s">
        <v>3673</v>
      </c>
      <c r="B1208" s="60" t="s">
        <v>3674</v>
      </c>
      <c r="C1208" s="60">
        <v>3323</v>
      </c>
      <c r="D1208" s="60"/>
      <c r="E1208" s="60"/>
      <c r="F1208" s="60"/>
      <c r="G1208" s="60">
        <v>1</v>
      </c>
    </row>
    <row r="1209" spans="1:7" x14ac:dyDescent="0.25">
      <c r="A1209" s="60" t="s">
        <v>3676</v>
      </c>
      <c r="B1209" s="60" t="s">
        <v>3677</v>
      </c>
      <c r="C1209" s="60">
        <v>3324</v>
      </c>
      <c r="D1209" s="60"/>
      <c r="E1209" s="60"/>
      <c r="F1209" s="60"/>
      <c r="G1209" s="60">
        <v>1</v>
      </c>
    </row>
    <row r="1210" spans="1:7" x14ac:dyDescent="0.25">
      <c r="A1210" s="60" t="s">
        <v>3679</v>
      </c>
      <c r="B1210" s="60" t="s">
        <v>3680</v>
      </c>
      <c r="C1210" s="60">
        <v>3325</v>
      </c>
      <c r="D1210" s="60"/>
      <c r="E1210" s="60"/>
      <c r="F1210" s="60"/>
      <c r="G1210" s="60">
        <v>1</v>
      </c>
    </row>
    <row r="1211" spans="1:7" x14ac:dyDescent="0.25">
      <c r="A1211" s="60" t="s">
        <v>3682</v>
      </c>
      <c r="B1211" s="60" t="s">
        <v>3683</v>
      </c>
      <c r="C1211" s="60">
        <v>3326</v>
      </c>
      <c r="D1211" s="60"/>
      <c r="E1211" s="60"/>
      <c r="F1211" s="60"/>
      <c r="G1211" s="60">
        <v>1</v>
      </c>
    </row>
    <row r="1212" spans="1:7" x14ac:dyDescent="0.25">
      <c r="A1212" s="60" t="s">
        <v>3685</v>
      </c>
      <c r="B1212" s="60" t="s">
        <v>3686</v>
      </c>
      <c r="C1212" s="60">
        <v>3328</v>
      </c>
      <c r="D1212" s="60"/>
      <c r="E1212" s="60"/>
      <c r="F1212" s="60"/>
      <c r="G1212" s="60">
        <v>1</v>
      </c>
    </row>
    <row r="1213" spans="1:7" x14ac:dyDescent="0.25">
      <c r="A1213" s="60" t="s">
        <v>3688</v>
      </c>
      <c r="B1213" s="60" t="s">
        <v>3689</v>
      </c>
      <c r="C1213" s="60">
        <v>3329</v>
      </c>
      <c r="D1213" s="60"/>
      <c r="E1213" s="60"/>
      <c r="F1213" s="60"/>
      <c r="G1213" s="60">
        <v>1</v>
      </c>
    </row>
    <row r="1214" spans="1:7" x14ac:dyDescent="0.25">
      <c r="A1214" s="60" t="s">
        <v>3691</v>
      </c>
      <c r="B1214" s="60" t="s">
        <v>3692</v>
      </c>
      <c r="C1214" s="60">
        <v>3330</v>
      </c>
      <c r="D1214" s="60"/>
      <c r="E1214" s="60"/>
      <c r="F1214" s="60"/>
      <c r="G1214" s="60">
        <v>1</v>
      </c>
    </row>
    <row r="1215" spans="1:7" x14ac:dyDescent="0.25">
      <c r="A1215" s="60" t="s">
        <v>3694</v>
      </c>
      <c r="B1215" s="60" t="s">
        <v>3695</v>
      </c>
      <c r="C1215" s="60">
        <v>3332</v>
      </c>
      <c r="D1215" s="60"/>
      <c r="E1215" s="60"/>
      <c r="F1215" s="60"/>
      <c r="G1215" s="60">
        <v>1</v>
      </c>
    </row>
    <row r="1216" spans="1:7" x14ac:dyDescent="0.25">
      <c r="A1216" s="60" t="s">
        <v>3697</v>
      </c>
      <c r="B1216" s="60" t="s">
        <v>3698</v>
      </c>
      <c r="C1216" s="60">
        <v>3333</v>
      </c>
      <c r="D1216" s="60"/>
      <c r="E1216" s="60"/>
      <c r="F1216" s="60"/>
      <c r="G1216" s="60">
        <v>1</v>
      </c>
    </row>
    <row r="1217" spans="1:7" x14ac:dyDescent="0.25">
      <c r="A1217" s="60" t="s">
        <v>3700</v>
      </c>
      <c r="B1217" s="60" t="s">
        <v>3701</v>
      </c>
      <c r="C1217" s="60">
        <v>3334</v>
      </c>
      <c r="D1217" s="60"/>
      <c r="E1217" s="60"/>
      <c r="F1217" s="60"/>
      <c r="G1217" s="60">
        <v>1</v>
      </c>
    </row>
    <row r="1218" spans="1:7" x14ac:dyDescent="0.25">
      <c r="A1218" s="60" t="s">
        <v>3703</v>
      </c>
      <c r="B1218" s="60" t="s">
        <v>3704</v>
      </c>
      <c r="C1218" s="60">
        <v>3337</v>
      </c>
      <c r="D1218" s="60"/>
      <c r="E1218" s="60"/>
      <c r="F1218" s="60"/>
      <c r="G1218" s="60">
        <v>1</v>
      </c>
    </row>
    <row r="1219" spans="1:7" x14ac:dyDescent="0.25">
      <c r="A1219" s="60" t="s">
        <v>3706</v>
      </c>
      <c r="B1219" s="60" t="s">
        <v>3707</v>
      </c>
      <c r="C1219" s="60">
        <v>3338</v>
      </c>
      <c r="D1219" s="60"/>
      <c r="E1219" s="60"/>
      <c r="F1219" s="60"/>
      <c r="G1219" s="60">
        <v>1</v>
      </c>
    </row>
    <row r="1220" spans="1:7" x14ac:dyDescent="0.25">
      <c r="A1220" s="60" t="s">
        <v>3709</v>
      </c>
      <c r="B1220" s="60" t="s">
        <v>3710</v>
      </c>
      <c r="C1220" s="60">
        <v>3342</v>
      </c>
      <c r="D1220" s="60"/>
      <c r="E1220" s="60"/>
      <c r="F1220" s="60"/>
      <c r="G1220" s="60">
        <v>1</v>
      </c>
    </row>
    <row r="1221" spans="1:7" x14ac:dyDescent="0.25">
      <c r="A1221" s="60" t="s">
        <v>3712</v>
      </c>
      <c r="B1221" s="60" t="s">
        <v>3713</v>
      </c>
      <c r="C1221" s="60">
        <v>3343</v>
      </c>
      <c r="D1221" s="60"/>
      <c r="E1221" s="60"/>
      <c r="F1221" s="60"/>
      <c r="G1221" s="60">
        <v>1</v>
      </c>
    </row>
    <row r="1222" spans="1:7" x14ac:dyDescent="0.25">
      <c r="A1222" s="60" t="s">
        <v>3715</v>
      </c>
      <c r="B1222" s="60" t="s">
        <v>3716</v>
      </c>
      <c r="C1222" s="60">
        <v>3344</v>
      </c>
      <c r="D1222" s="60"/>
      <c r="E1222" s="60"/>
      <c r="F1222" s="60"/>
      <c r="G1222" s="60">
        <v>1</v>
      </c>
    </row>
    <row r="1223" spans="1:7" x14ac:dyDescent="0.25">
      <c r="A1223" s="60" t="s">
        <v>3718</v>
      </c>
      <c r="B1223" s="60" t="s">
        <v>3719</v>
      </c>
      <c r="C1223" s="60">
        <v>3347</v>
      </c>
      <c r="D1223" s="60"/>
      <c r="E1223" s="60"/>
      <c r="F1223" s="60"/>
      <c r="G1223" s="60">
        <v>1</v>
      </c>
    </row>
    <row r="1224" spans="1:7" x14ac:dyDescent="0.25">
      <c r="A1224" s="60" t="s">
        <v>3721</v>
      </c>
      <c r="B1224" s="60" t="s">
        <v>3722</v>
      </c>
      <c r="C1224" s="60">
        <v>3348</v>
      </c>
      <c r="D1224" s="60"/>
      <c r="E1224" s="60"/>
      <c r="F1224" s="60"/>
      <c r="G1224" s="60">
        <v>1</v>
      </c>
    </row>
    <row r="1225" spans="1:7" x14ac:dyDescent="0.25">
      <c r="A1225" s="60" t="s">
        <v>3724</v>
      </c>
      <c r="B1225" s="60" t="s">
        <v>3725</v>
      </c>
      <c r="C1225" s="60">
        <v>3349</v>
      </c>
      <c r="D1225" s="60"/>
      <c r="E1225" s="60"/>
      <c r="F1225" s="60"/>
      <c r="G1225" s="60">
        <v>1</v>
      </c>
    </row>
    <row r="1226" spans="1:7" x14ac:dyDescent="0.25">
      <c r="A1226" s="60" t="s">
        <v>3727</v>
      </c>
      <c r="B1226" s="60" t="s">
        <v>3728</v>
      </c>
      <c r="C1226" s="60">
        <v>3350</v>
      </c>
      <c r="D1226" s="60"/>
      <c r="E1226" s="60"/>
      <c r="F1226" s="60"/>
      <c r="G1226" s="60">
        <v>1</v>
      </c>
    </row>
    <row r="1227" spans="1:7" x14ac:dyDescent="0.25">
      <c r="A1227" s="60" t="s">
        <v>3730</v>
      </c>
      <c r="B1227" s="60" t="s">
        <v>3731</v>
      </c>
      <c r="C1227" s="60">
        <v>3352</v>
      </c>
      <c r="D1227" s="60"/>
      <c r="E1227" s="60"/>
      <c r="F1227" s="60"/>
      <c r="G1227" s="60">
        <v>1</v>
      </c>
    </row>
    <row r="1228" spans="1:7" x14ac:dyDescent="0.25">
      <c r="A1228" s="60" t="s">
        <v>3733</v>
      </c>
      <c r="B1228" s="60" t="s">
        <v>3734</v>
      </c>
      <c r="C1228" s="60">
        <v>3353</v>
      </c>
      <c r="D1228" s="60"/>
      <c r="E1228" s="60"/>
      <c r="F1228" s="60"/>
      <c r="G1228" s="60">
        <v>1</v>
      </c>
    </row>
    <row r="1229" spans="1:7" x14ac:dyDescent="0.25">
      <c r="A1229" s="60" t="s">
        <v>3736</v>
      </c>
      <c r="B1229" s="60" t="s">
        <v>3737</v>
      </c>
      <c r="C1229" s="60">
        <v>3354</v>
      </c>
      <c r="D1229" s="60"/>
      <c r="E1229" s="60"/>
      <c r="F1229" s="60"/>
      <c r="G1229" s="60">
        <v>1</v>
      </c>
    </row>
    <row r="1230" spans="1:7" x14ac:dyDescent="0.25">
      <c r="A1230" s="60" t="s">
        <v>3739</v>
      </c>
      <c r="B1230" s="60" t="s">
        <v>3740</v>
      </c>
      <c r="C1230" s="60">
        <v>3355</v>
      </c>
      <c r="D1230" s="60"/>
      <c r="E1230" s="60"/>
      <c r="F1230" s="60"/>
      <c r="G1230" s="60">
        <v>1</v>
      </c>
    </row>
    <row r="1231" spans="1:7" x14ac:dyDescent="0.25">
      <c r="A1231" s="60" t="s">
        <v>3742</v>
      </c>
      <c r="B1231" s="60" t="s">
        <v>3743</v>
      </c>
      <c r="C1231" s="60">
        <v>3356</v>
      </c>
      <c r="D1231" s="60"/>
      <c r="E1231" s="60"/>
      <c r="F1231" s="60"/>
      <c r="G1231" s="60">
        <v>1</v>
      </c>
    </row>
    <row r="1232" spans="1:7" x14ac:dyDescent="0.25">
      <c r="A1232" s="60" t="s">
        <v>3745</v>
      </c>
      <c r="B1232" s="60" t="s">
        <v>3746</v>
      </c>
      <c r="C1232" s="60">
        <v>3357</v>
      </c>
      <c r="D1232" s="60"/>
      <c r="E1232" s="60"/>
      <c r="F1232" s="60"/>
      <c r="G1232" s="60">
        <v>1</v>
      </c>
    </row>
    <row r="1233" spans="1:7" x14ac:dyDescent="0.25">
      <c r="A1233" s="60" t="s">
        <v>3748</v>
      </c>
      <c r="B1233" s="60" t="s">
        <v>3749</v>
      </c>
      <c r="C1233" s="60">
        <v>3358</v>
      </c>
      <c r="D1233" s="60">
        <v>3362</v>
      </c>
      <c r="E1233" s="60"/>
      <c r="F1233" s="60"/>
      <c r="G1233" s="60">
        <v>2</v>
      </c>
    </row>
    <row r="1234" spans="1:7" x14ac:dyDescent="0.25">
      <c r="A1234" s="60" t="s">
        <v>3751</v>
      </c>
      <c r="B1234" s="60" t="s">
        <v>3752</v>
      </c>
      <c r="C1234" s="60">
        <v>3359</v>
      </c>
      <c r="D1234" s="60"/>
      <c r="E1234" s="60"/>
      <c r="F1234" s="60"/>
      <c r="G1234" s="60">
        <v>1</v>
      </c>
    </row>
    <row r="1235" spans="1:7" x14ac:dyDescent="0.25">
      <c r="A1235" s="60" t="s">
        <v>3755</v>
      </c>
      <c r="B1235" s="60" t="s">
        <v>3756</v>
      </c>
      <c r="C1235" s="60">
        <v>3366</v>
      </c>
      <c r="D1235" s="60"/>
      <c r="E1235" s="60"/>
      <c r="F1235" s="60"/>
      <c r="G1235" s="60">
        <v>1</v>
      </c>
    </row>
    <row r="1236" spans="1:7" x14ac:dyDescent="0.25">
      <c r="A1236" s="60" t="s">
        <v>3758</v>
      </c>
      <c r="B1236" s="60" t="s">
        <v>3759</v>
      </c>
      <c r="C1236" s="60">
        <v>3370</v>
      </c>
      <c r="D1236" s="60"/>
      <c r="E1236" s="60"/>
      <c r="F1236" s="60"/>
      <c r="G1236" s="60">
        <v>1</v>
      </c>
    </row>
    <row r="1237" spans="1:7" x14ac:dyDescent="0.25">
      <c r="A1237" s="60" t="s">
        <v>3761</v>
      </c>
      <c r="B1237" s="60" t="s">
        <v>3762</v>
      </c>
      <c r="C1237" s="60">
        <v>3371</v>
      </c>
      <c r="D1237" s="60"/>
      <c r="E1237" s="60"/>
      <c r="F1237" s="60"/>
      <c r="G1237" s="60">
        <v>1</v>
      </c>
    </row>
    <row r="1238" spans="1:7" x14ac:dyDescent="0.25">
      <c r="A1238" s="60" t="s">
        <v>3764</v>
      </c>
      <c r="B1238" s="60" t="s">
        <v>3765</v>
      </c>
      <c r="C1238" s="60">
        <v>3375</v>
      </c>
      <c r="D1238" s="60"/>
      <c r="E1238" s="60"/>
      <c r="F1238" s="60"/>
      <c r="G1238" s="60">
        <v>1</v>
      </c>
    </row>
    <row r="1239" spans="1:7" x14ac:dyDescent="0.25">
      <c r="A1239" s="60" t="s">
        <v>3767</v>
      </c>
      <c r="B1239" s="60" t="s">
        <v>3768</v>
      </c>
      <c r="C1239" s="60">
        <v>3376</v>
      </c>
      <c r="D1239" s="60"/>
      <c r="E1239" s="60"/>
      <c r="F1239" s="60"/>
      <c r="G1239" s="60">
        <v>1</v>
      </c>
    </row>
    <row r="1240" spans="1:7" x14ac:dyDescent="0.25">
      <c r="A1240" s="60" t="s">
        <v>3770</v>
      </c>
      <c r="B1240" s="60" t="s">
        <v>3771</v>
      </c>
      <c r="C1240" s="60">
        <v>3377</v>
      </c>
      <c r="D1240" s="60"/>
      <c r="E1240" s="60"/>
      <c r="F1240" s="60"/>
      <c r="G1240" s="60">
        <v>1</v>
      </c>
    </row>
    <row r="1241" spans="1:7" x14ac:dyDescent="0.25">
      <c r="A1241" s="60" t="s">
        <v>3773</v>
      </c>
      <c r="B1241" s="60" t="s">
        <v>3774</v>
      </c>
      <c r="C1241" s="60">
        <v>3378</v>
      </c>
      <c r="D1241" s="60"/>
      <c r="E1241" s="60"/>
      <c r="F1241" s="60"/>
      <c r="G1241" s="60">
        <v>1</v>
      </c>
    </row>
    <row r="1242" spans="1:7" x14ac:dyDescent="0.25">
      <c r="A1242" s="60" t="s">
        <v>3776</v>
      </c>
      <c r="B1242" s="60" t="s">
        <v>3777</v>
      </c>
      <c r="C1242" s="60">
        <v>3380</v>
      </c>
      <c r="D1242" s="60"/>
      <c r="E1242" s="60"/>
      <c r="F1242" s="60"/>
      <c r="G1242" s="60">
        <v>1</v>
      </c>
    </row>
    <row r="1243" spans="1:7" x14ac:dyDescent="0.25">
      <c r="A1243" s="60" t="s">
        <v>3779</v>
      </c>
      <c r="B1243" s="60" t="s">
        <v>3780</v>
      </c>
      <c r="C1243" s="60">
        <v>3381</v>
      </c>
      <c r="D1243" s="60"/>
      <c r="E1243" s="60"/>
      <c r="F1243" s="60"/>
      <c r="G1243" s="60">
        <v>1</v>
      </c>
    </row>
    <row r="1244" spans="1:7" x14ac:dyDescent="0.25">
      <c r="A1244" s="60" t="s">
        <v>3782</v>
      </c>
      <c r="B1244" s="60" t="s">
        <v>3783</v>
      </c>
      <c r="C1244" s="60">
        <v>3382</v>
      </c>
      <c r="D1244" s="60"/>
      <c r="E1244" s="60"/>
      <c r="F1244" s="60"/>
      <c r="G1244" s="60">
        <v>1</v>
      </c>
    </row>
    <row r="1245" spans="1:7" x14ac:dyDescent="0.25">
      <c r="A1245" s="60" t="s">
        <v>3785</v>
      </c>
      <c r="B1245" s="60" t="s">
        <v>3786</v>
      </c>
      <c r="C1245" s="60">
        <v>3383</v>
      </c>
      <c r="D1245" s="60"/>
      <c r="E1245" s="60"/>
      <c r="F1245" s="60"/>
      <c r="G1245" s="60">
        <v>1</v>
      </c>
    </row>
    <row r="1246" spans="1:7" x14ac:dyDescent="0.25">
      <c r="A1246" s="60" t="s">
        <v>3788</v>
      </c>
      <c r="B1246" s="60" t="s">
        <v>3789</v>
      </c>
      <c r="C1246" s="60">
        <v>3384</v>
      </c>
      <c r="D1246" s="60"/>
      <c r="E1246" s="60"/>
      <c r="F1246" s="60"/>
      <c r="G1246" s="60">
        <v>1</v>
      </c>
    </row>
    <row r="1247" spans="1:7" x14ac:dyDescent="0.25">
      <c r="A1247" s="60" t="s">
        <v>3791</v>
      </c>
      <c r="B1247" s="60" t="s">
        <v>3792</v>
      </c>
      <c r="C1247" s="60">
        <v>3385</v>
      </c>
      <c r="D1247" s="60"/>
      <c r="E1247" s="60"/>
      <c r="F1247" s="60"/>
      <c r="G1247" s="60">
        <v>1</v>
      </c>
    </row>
    <row r="1248" spans="1:7" x14ac:dyDescent="0.25">
      <c r="A1248" s="60" t="s">
        <v>3794</v>
      </c>
      <c r="B1248" s="60" t="s">
        <v>3795</v>
      </c>
      <c r="C1248" s="60">
        <v>3514</v>
      </c>
      <c r="D1248" s="60"/>
      <c r="E1248" s="60"/>
      <c r="F1248" s="60"/>
      <c r="G1248" s="60">
        <v>1</v>
      </c>
    </row>
    <row r="1249" spans="1:7" x14ac:dyDescent="0.25">
      <c r="A1249" s="60" t="s">
        <v>3797</v>
      </c>
      <c r="B1249" s="60" t="s">
        <v>3798</v>
      </c>
      <c r="C1249" s="60">
        <v>3515</v>
      </c>
      <c r="D1249" s="60"/>
      <c r="E1249" s="60"/>
      <c r="F1249" s="60"/>
      <c r="G1249" s="60">
        <v>1</v>
      </c>
    </row>
    <row r="1250" spans="1:7" x14ac:dyDescent="0.25">
      <c r="A1250" s="60" t="s">
        <v>3800</v>
      </c>
      <c r="B1250" s="60" t="s">
        <v>3801</v>
      </c>
      <c r="C1250" s="60">
        <v>3516</v>
      </c>
      <c r="D1250" s="60"/>
      <c r="E1250" s="60"/>
      <c r="F1250" s="60"/>
      <c r="G1250" s="60">
        <v>1</v>
      </c>
    </row>
    <row r="1251" spans="1:7" x14ac:dyDescent="0.25">
      <c r="A1251" s="60" t="s">
        <v>3803</v>
      </c>
      <c r="B1251" s="60" t="s">
        <v>3804</v>
      </c>
      <c r="C1251" s="60">
        <v>3519</v>
      </c>
      <c r="D1251" s="60"/>
      <c r="E1251" s="60"/>
      <c r="F1251" s="60"/>
      <c r="G1251" s="60">
        <v>1</v>
      </c>
    </row>
    <row r="1252" spans="1:7" x14ac:dyDescent="0.25">
      <c r="A1252" s="60" t="s">
        <v>3806</v>
      </c>
      <c r="B1252" s="60" t="s">
        <v>3807</v>
      </c>
      <c r="C1252" s="60">
        <v>3520</v>
      </c>
      <c r="D1252" s="60"/>
      <c r="E1252" s="60"/>
      <c r="F1252" s="60"/>
      <c r="G1252" s="60">
        <v>1</v>
      </c>
    </row>
    <row r="1253" spans="1:7" x14ac:dyDescent="0.25">
      <c r="A1253" s="60" t="s">
        <v>3809</v>
      </c>
      <c r="B1253" s="60" t="s">
        <v>3810</v>
      </c>
      <c r="C1253" s="60">
        <v>3521</v>
      </c>
      <c r="D1253" s="60"/>
      <c r="E1253" s="60"/>
      <c r="F1253" s="60"/>
      <c r="G1253" s="60">
        <v>1</v>
      </c>
    </row>
    <row r="1254" spans="1:7" x14ac:dyDescent="0.25">
      <c r="A1254" s="60" t="s">
        <v>3812</v>
      </c>
      <c r="B1254" s="60" t="s">
        <v>3813</v>
      </c>
      <c r="C1254" s="60">
        <v>3522</v>
      </c>
      <c r="D1254" s="60"/>
      <c r="E1254" s="60"/>
      <c r="F1254" s="60"/>
      <c r="G1254" s="60">
        <v>1</v>
      </c>
    </row>
    <row r="1255" spans="1:7" x14ac:dyDescent="0.25">
      <c r="A1255" s="60" t="s">
        <v>3815</v>
      </c>
      <c r="B1255" s="60" t="s">
        <v>3816</v>
      </c>
      <c r="C1255" s="60">
        <v>3523</v>
      </c>
      <c r="D1255" s="60"/>
      <c r="E1255" s="60"/>
      <c r="F1255" s="60"/>
      <c r="G1255" s="60">
        <v>1</v>
      </c>
    </row>
    <row r="1256" spans="1:7" x14ac:dyDescent="0.25">
      <c r="A1256" s="60" t="s">
        <v>3818</v>
      </c>
      <c r="B1256" s="60" t="s">
        <v>3819</v>
      </c>
      <c r="C1256" s="60">
        <v>3524</v>
      </c>
      <c r="D1256" s="60"/>
      <c r="E1256" s="60"/>
      <c r="F1256" s="60"/>
      <c r="G1256" s="60">
        <v>1</v>
      </c>
    </row>
    <row r="1257" spans="1:7" x14ac:dyDescent="0.25">
      <c r="A1257" s="60" t="s">
        <v>3821</v>
      </c>
      <c r="B1257" s="60" t="s">
        <v>3822</v>
      </c>
      <c r="C1257" s="60">
        <v>3525</v>
      </c>
      <c r="D1257" s="60"/>
      <c r="E1257" s="60"/>
      <c r="F1257" s="60"/>
      <c r="G1257" s="60">
        <v>1</v>
      </c>
    </row>
    <row r="1258" spans="1:7" x14ac:dyDescent="0.25">
      <c r="A1258" s="60" t="s">
        <v>3824</v>
      </c>
      <c r="B1258" s="60" t="s">
        <v>3825</v>
      </c>
      <c r="C1258" s="60">
        <v>3526</v>
      </c>
      <c r="D1258" s="60"/>
      <c r="E1258" s="60"/>
      <c r="F1258" s="60"/>
      <c r="G1258" s="60">
        <v>1</v>
      </c>
    </row>
    <row r="1259" spans="1:7" x14ac:dyDescent="0.25">
      <c r="A1259" s="60" t="s">
        <v>3827</v>
      </c>
      <c r="B1259" s="60" t="s">
        <v>3828</v>
      </c>
      <c r="C1259" s="60">
        <v>3527</v>
      </c>
      <c r="D1259" s="60"/>
      <c r="E1259" s="60"/>
      <c r="F1259" s="60"/>
      <c r="G1259" s="60">
        <v>1</v>
      </c>
    </row>
    <row r="1260" spans="1:7" x14ac:dyDescent="0.25">
      <c r="A1260" s="60" t="s">
        <v>3830</v>
      </c>
      <c r="B1260" s="60" t="s">
        <v>3831</v>
      </c>
      <c r="C1260" s="60">
        <v>3528</v>
      </c>
      <c r="D1260" s="60"/>
      <c r="E1260" s="60"/>
      <c r="F1260" s="60"/>
      <c r="G1260" s="60">
        <v>1</v>
      </c>
    </row>
    <row r="1261" spans="1:7" x14ac:dyDescent="0.25">
      <c r="A1261" s="60" t="s">
        <v>3833</v>
      </c>
      <c r="B1261" s="60" t="s">
        <v>3834</v>
      </c>
      <c r="C1261" s="60">
        <v>3529</v>
      </c>
      <c r="D1261" s="60"/>
      <c r="E1261" s="60"/>
      <c r="F1261" s="60"/>
      <c r="G1261" s="60">
        <v>1</v>
      </c>
    </row>
    <row r="1262" spans="1:7" x14ac:dyDescent="0.25">
      <c r="A1262" s="60" t="s">
        <v>3836</v>
      </c>
      <c r="B1262" s="60" t="s">
        <v>3837</v>
      </c>
      <c r="C1262" s="60">
        <v>3530</v>
      </c>
      <c r="D1262" s="60"/>
      <c r="E1262" s="60"/>
      <c r="F1262" s="60"/>
      <c r="G1262" s="60">
        <v>1</v>
      </c>
    </row>
    <row r="1263" spans="1:7" x14ac:dyDescent="0.25">
      <c r="A1263" s="60" t="s">
        <v>3839</v>
      </c>
      <c r="B1263" s="60" t="s">
        <v>3840</v>
      </c>
      <c r="C1263" s="60">
        <v>3531</v>
      </c>
      <c r="D1263" s="60"/>
      <c r="E1263" s="60"/>
      <c r="F1263" s="60"/>
      <c r="G1263" s="60">
        <v>1</v>
      </c>
    </row>
    <row r="1264" spans="1:7" x14ac:dyDescent="0.25">
      <c r="A1264" s="60" t="s">
        <v>3842</v>
      </c>
      <c r="B1264" s="60" t="s">
        <v>3843</v>
      </c>
      <c r="C1264" s="60">
        <v>3532</v>
      </c>
      <c r="D1264" s="60"/>
      <c r="E1264" s="60"/>
      <c r="F1264" s="60"/>
      <c r="G1264" s="60">
        <v>1</v>
      </c>
    </row>
    <row r="1265" spans="1:7" x14ac:dyDescent="0.25">
      <c r="A1265" s="60" t="s">
        <v>3845</v>
      </c>
      <c r="B1265" s="60" t="s">
        <v>3846</v>
      </c>
      <c r="C1265" s="60">
        <v>3533</v>
      </c>
      <c r="D1265" s="60"/>
      <c r="E1265" s="60"/>
      <c r="F1265" s="60"/>
      <c r="G1265" s="60">
        <v>1</v>
      </c>
    </row>
    <row r="1266" spans="1:7" x14ac:dyDescent="0.25">
      <c r="A1266" s="60" t="s">
        <v>3848</v>
      </c>
      <c r="B1266" s="60" t="s">
        <v>3849</v>
      </c>
      <c r="C1266" s="60">
        <v>3534</v>
      </c>
      <c r="D1266" s="60"/>
      <c r="E1266" s="60"/>
      <c r="F1266" s="60"/>
      <c r="G1266" s="60">
        <v>1</v>
      </c>
    </row>
    <row r="1267" spans="1:7" x14ac:dyDescent="0.25">
      <c r="A1267" s="60" t="s">
        <v>3851</v>
      </c>
      <c r="B1267" s="60" t="s">
        <v>3852</v>
      </c>
      <c r="C1267" s="60">
        <v>3535</v>
      </c>
      <c r="D1267" s="60"/>
      <c r="E1267" s="60"/>
      <c r="F1267" s="60"/>
      <c r="G1267" s="60">
        <v>1</v>
      </c>
    </row>
    <row r="1268" spans="1:7" x14ac:dyDescent="0.25">
      <c r="A1268" s="60" t="s">
        <v>3854</v>
      </c>
      <c r="B1268" s="60" t="s">
        <v>3855</v>
      </c>
      <c r="C1268" s="60">
        <v>3536</v>
      </c>
      <c r="D1268" s="60"/>
      <c r="E1268" s="60"/>
      <c r="F1268" s="60"/>
      <c r="G1268" s="60">
        <v>1</v>
      </c>
    </row>
    <row r="1269" spans="1:7" x14ac:dyDescent="0.25">
      <c r="A1269" s="60" t="s">
        <v>3857</v>
      </c>
      <c r="B1269" s="60" t="s">
        <v>3858</v>
      </c>
      <c r="C1269" s="60">
        <v>3537</v>
      </c>
      <c r="D1269" s="60"/>
      <c r="E1269" s="60"/>
      <c r="F1269" s="60"/>
      <c r="G1269" s="60">
        <v>1</v>
      </c>
    </row>
    <row r="1270" spans="1:7" x14ac:dyDescent="0.25">
      <c r="A1270" s="60" t="s">
        <v>3860</v>
      </c>
      <c r="B1270" s="60" t="s">
        <v>3861</v>
      </c>
      <c r="C1270" s="60">
        <v>3538</v>
      </c>
      <c r="D1270" s="60"/>
      <c r="E1270" s="60"/>
      <c r="F1270" s="60"/>
      <c r="G1270" s="60">
        <v>1</v>
      </c>
    </row>
    <row r="1271" spans="1:7" x14ac:dyDescent="0.25">
      <c r="A1271" s="60" t="s">
        <v>3863</v>
      </c>
      <c r="B1271" s="60" t="s">
        <v>3864</v>
      </c>
      <c r="C1271" s="60">
        <v>3539</v>
      </c>
      <c r="D1271" s="60"/>
      <c r="E1271" s="60"/>
      <c r="F1271" s="60"/>
      <c r="G1271" s="60">
        <v>1</v>
      </c>
    </row>
    <row r="1272" spans="1:7" x14ac:dyDescent="0.25">
      <c r="A1272" s="60" t="s">
        <v>3866</v>
      </c>
      <c r="B1272" s="60" t="s">
        <v>3867</v>
      </c>
      <c r="C1272" s="60">
        <v>3540</v>
      </c>
      <c r="D1272" s="60"/>
      <c r="E1272" s="60"/>
      <c r="F1272" s="60"/>
      <c r="G1272" s="60">
        <v>1</v>
      </c>
    </row>
    <row r="1273" spans="1:7" x14ac:dyDescent="0.25">
      <c r="A1273" s="60" t="s">
        <v>3869</v>
      </c>
      <c r="B1273" s="60" t="s">
        <v>3870</v>
      </c>
      <c r="C1273" s="60">
        <v>3541</v>
      </c>
      <c r="D1273" s="60"/>
      <c r="E1273" s="60"/>
      <c r="F1273" s="60"/>
      <c r="G1273" s="60">
        <v>1</v>
      </c>
    </row>
    <row r="1274" spans="1:7" x14ac:dyDescent="0.25">
      <c r="A1274" s="60" t="s">
        <v>3872</v>
      </c>
      <c r="B1274" s="60" t="s">
        <v>3873</v>
      </c>
      <c r="C1274" s="60">
        <v>3542</v>
      </c>
      <c r="D1274" s="60"/>
      <c r="E1274" s="60"/>
      <c r="F1274" s="60"/>
      <c r="G1274" s="60">
        <v>1</v>
      </c>
    </row>
    <row r="1275" spans="1:7" x14ac:dyDescent="0.25">
      <c r="A1275" s="60" t="s">
        <v>3875</v>
      </c>
      <c r="B1275" s="60" t="s">
        <v>3876</v>
      </c>
      <c r="C1275" s="60">
        <v>3543</v>
      </c>
      <c r="D1275" s="60"/>
      <c r="E1275" s="60"/>
      <c r="F1275" s="60"/>
      <c r="G1275" s="60">
        <v>1</v>
      </c>
    </row>
    <row r="1276" spans="1:7" x14ac:dyDescent="0.25">
      <c r="A1276" s="60" t="s">
        <v>3878</v>
      </c>
      <c r="B1276" s="60" t="s">
        <v>3879</v>
      </c>
      <c r="C1276" s="60">
        <v>3544</v>
      </c>
      <c r="D1276" s="60"/>
      <c r="E1276" s="60"/>
      <c r="F1276" s="60"/>
      <c r="G1276" s="60">
        <v>1</v>
      </c>
    </row>
    <row r="1277" spans="1:7" x14ac:dyDescent="0.25">
      <c r="A1277" s="60" t="s">
        <v>3881</v>
      </c>
      <c r="B1277" s="60" t="s">
        <v>3882</v>
      </c>
      <c r="C1277" s="60">
        <v>3545</v>
      </c>
      <c r="D1277" s="60"/>
      <c r="E1277" s="60"/>
      <c r="F1277" s="60"/>
      <c r="G1277" s="60">
        <v>1</v>
      </c>
    </row>
    <row r="1278" spans="1:7" x14ac:dyDescent="0.25">
      <c r="A1278" s="60" t="s">
        <v>3884</v>
      </c>
      <c r="B1278" s="60" t="s">
        <v>3885</v>
      </c>
      <c r="C1278" s="60">
        <v>3546</v>
      </c>
      <c r="D1278" s="60"/>
      <c r="E1278" s="60"/>
      <c r="F1278" s="60"/>
      <c r="G1278" s="60">
        <v>1</v>
      </c>
    </row>
    <row r="1279" spans="1:7" x14ac:dyDescent="0.25">
      <c r="A1279" s="60" t="s">
        <v>3887</v>
      </c>
      <c r="B1279" s="60" t="s">
        <v>3888</v>
      </c>
      <c r="C1279" s="60">
        <v>3547</v>
      </c>
      <c r="D1279" s="60"/>
      <c r="E1279" s="60"/>
      <c r="F1279" s="60"/>
      <c r="G1279" s="60">
        <v>1</v>
      </c>
    </row>
    <row r="1280" spans="1:7" x14ac:dyDescent="0.25">
      <c r="A1280" s="60" t="s">
        <v>3890</v>
      </c>
      <c r="B1280" s="60" t="s">
        <v>3891</v>
      </c>
      <c r="C1280" s="60">
        <v>3548</v>
      </c>
      <c r="D1280" s="60"/>
      <c r="E1280" s="60"/>
      <c r="F1280" s="60"/>
      <c r="G1280" s="60">
        <v>1</v>
      </c>
    </row>
    <row r="1281" spans="1:7" x14ac:dyDescent="0.25">
      <c r="A1281" s="60" t="s">
        <v>3893</v>
      </c>
      <c r="B1281" s="60" t="s">
        <v>3894</v>
      </c>
      <c r="C1281" s="60">
        <v>3549</v>
      </c>
      <c r="D1281" s="60"/>
      <c r="E1281" s="60"/>
      <c r="F1281" s="60"/>
      <c r="G1281" s="60">
        <v>1</v>
      </c>
    </row>
    <row r="1282" spans="1:7" x14ac:dyDescent="0.25">
      <c r="A1282" s="60" t="s">
        <v>3896</v>
      </c>
      <c r="B1282" s="60" t="s">
        <v>3897</v>
      </c>
      <c r="C1282" s="60">
        <v>3550</v>
      </c>
      <c r="D1282" s="60"/>
      <c r="E1282" s="60"/>
      <c r="F1282" s="60"/>
      <c r="G1282" s="60">
        <v>1</v>
      </c>
    </row>
    <row r="1283" spans="1:7" x14ac:dyDescent="0.25">
      <c r="A1283" s="60" t="s">
        <v>3899</v>
      </c>
      <c r="B1283" s="60" t="s">
        <v>3900</v>
      </c>
      <c r="C1283" s="60">
        <v>3551</v>
      </c>
      <c r="D1283" s="60"/>
      <c r="E1283" s="60"/>
      <c r="F1283" s="60"/>
      <c r="G1283" s="60">
        <v>1</v>
      </c>
    </row>
    <row r="1284" spans="1:7" x14ac:dyDescent="0.25">
      <c r="A1284" s="60" t="s">
        <v>3902</v>
      </c>
      <c r="B1284" s="60" t="s">
        <v>3903</v>
      </c>
      <c r="C1284" s="60">
        <v>3552</v>
      </c>
      <c r="D1284" s="60"/>
      <c r="E1284" s="60"/>
      <c r="F1284" s="60"/>
      <c r="G1284" s="60">
        <v>1</v>
      </c>
    </row>
    <row r="1285" spans="1:7" x14ac:dyDescent="0.25">
      <c r="A1285" s="60" t="s">
        <v>3908</v>
      </c>
      <c r="B1285" s="60" t="s">
        <v>3909</v>
      </c>
      <c r="C1285" s="60">
        <v>3554</v>
      </c>
      <c r="D1285" s="60"/>
      <c r="E1285" s="60"/>
      <c r="F1285" s="60"/>
      <c r="G1285" s="60">
        <v>1</v>
      </c>
    </row>
    <row r="1286" spans="1:7" x14ac:dyDescent="0.25">
      <c r="A1286" s="60" t="s">
        <v>3911</v>
      </c>
      <c r="B1286" s="60" t="s">
        <v>3912</v>
      </c>
      <c r="C1286" s="60">
        <v>3555</v>
      </c>
      <c r="D1286" s="60"/>
      <c r="E1286" s="60"/>
      <c r="F1286" s="60"/>
      <c r="G1286" s="60">
        <v>1</v>
      </c>
    </row>
    <row r="1287" spans="1:7" x14ac:dyDescent="0.25">
      <c r="A1287" s="60" t="s">
        <v>3914</v>
      </c>
      <c r="B1287" s="60" t="s">
        <v>3915</v>
      </c>
      <c r="C1287" s="60">
        <v>3556</v>
      </c>
      <c r="D1287" s="60"/>
      <c r="E1287" s="60"/>
      <c r="F1287" s="60"/>
      <c r="G1287" s="60">
        <v>1</v>
      </c>
    </row>
    <row r="1288" spans="1:7" x14ac:dyDescent="0.25">
      <c r="A1288" s="60" t="s">
        <v>3917</v>
      </c>
      <c r="B1288" s="60" t="s">
        <v>3918</v>
      </c>
      <c r="C1288" s="60">
        <v>3557</v>
      </c>
      <c r="D1288" s="60"/>
      <c r="E1288" s="60"/>
      <c r="F1288" s="60"/>
      <c r="G1288" s="60">
        <v>1</v>
      </c>
    </row>
    <row r="1289" spans="1:7" x14ac:dyDescent="0.25">
      <c r="A1289" s="60" t="s">
        <v>3920</v>
      </c>
      <c r="B1289" s="60" t="s">
        <v>3921</v>
      </c>
      <c r="C1289" s="60">
        <v>3558</v>
      </c>
      <c r="D1289" s="60"/>
      <c r="E1289" s="60"/>
      <c r="F1289" s="60"/>
      <c r="G1289" s="60">
        <v>1</v>
      </c>
    </row>
    <row r="1290" spans="1:7" x14ac:dyDescent="0.25">
      <c r="A1290" s="60" t="s">
        <v>3947</v>
      </c>
      <c r="B1290" s="60" t="s">
        <v>3948</v>
      </c>
      <c r="C1290" s="60">
        <v>3567</v>
      </c>
      <c r="D1290" s="60"/>
      <c r="E1290" s="60"/>
      <c r="F1290" s="60"/>
      <c r="G1290" s="60">
        <v>1</v>
      </c>
    </row>
    <row r="1291" spans="1:7" x14ac:dyDescent="0.25">
      <c r="A1291" s="60" t="s">
        <v>3923</v>
      </c>
      <c r="B1291" s="60" t="s">
        <v>3924</v>
      </c>
      <c r="C1291" s="60">
        <v>3559</v>
      </c>
      <c r="D1291" s="60"/>
      <c r="E1291" s="60"/>
      <c r="F1291" s="60"/>
      <c r="G1291" s="60">
        <v>1</v>
      </c>
    </row>
    <row r="1292" spans="1:7" x14ac:dyDescent="0.25">
      <c r="A1292" s="60" t="s">
        <v>3926</v>
      </c>
      <c r="B1292" s="60" t="s">
        <v>3927</v>
      </c>
      <c r="C1292" s="60">
        <v>3560</v>
      </c>
      <c r="D1292" s="60"/>
      <c r="E1292" s="60"/>
      <c r="F1292" s="60"/>
      <c r="G1292" s="60">
        <v>1</v>
      </c>
    </row>
    <row r="1293" spans="1:7" x14ac:dyDescent="0.25">
      <c r="A1293" s="60" t="s">
        <v>3929</v>
      </c>
      <c r="B1293" s="60" t="s">
        <v>3930</v>
      </c>
      <c r="C1293" s="60">
        <v>3561</v>
      </c>
      <c r="D1293" s="60"/>
      <c r="E1293" s="60"/>
      <c r="F1293" s="60"/>
      <c r="G1293" s="60">
        <v>1</v>
      </c>
    </row>
    <row r="1294" spans="1:7" x14ac:dyDescent="0.25">
      <c r="A1294" s="60" t="s">
        <v>3932</v>
      </c>
      <c r="B1294" s="60" t="s">
        <v>3933</v>
      </c>
      <c r="C1294" s="60">
        <v>3562</v>
      </c>
      <c r="D1294" s="60"/>
      <c r="E1294" s="60"/>
      <c r="F1294" s="60"/>
      <c r="G1294" s="60">
        <v>1</v>
      </c>
    </row>
    <row r="1295" spans="1:7" x14ac:dyDescent="0.25">
      <c r="A1295" s="60" t="s">
        <v>3950</v>
      </c>
      <c r="B1295" s="60" t="s">
        <v>3951</v>
      </c>
      <c r="C1295" s="60">
        <v>3568</v>
      </c>
      <c r="D1295" s="60"/>
      <c r="E1295" s="60"/>
      <c r="F1295" s="60"/>
      <c r="G1295" s="60">
        <v>1</v>
      </c>
    </row>
    <row r="1296" spans="1:7" x14ac:dyDescent="0.25">
      <c r="A1296" s="60" t="s">
        <v>3935</v>
      </c>
      <c r="B1296" s="60" t="s">
        <v>3936</v>
      </c>
      <c r="C1296" s="60">
        <v>3563</v>
      </c>
      <c r="D1296" s="60"/>
      <c r="E1296" s="60"/>
      <c r="F1296" s="60"/>
      <c r="G1296" s="60">
        <v>1</v>
      </c>
    </row>
    <row r="1297" spans="1:7" x14ac:dyDescent="0.25">
      <c r="A1297" s="60" t="s">
        <v>3938</v>
      </c>
      <c r="B1297" s="60" t="s">
        <v>3939</v>
      </c>
      <c r="C1297" s="60">
        <v>3564</v>
      </c>
      <c r="D1297" s="60"/>
      <c r="E1297" s="60"/>
      <c r="F1297" s="60"/>
      <c r="G1297" s="60">
        <v>1</v>
      </c>
    </row>
    <row r="1298" spans="1:7" x14ac:dyDescent="0.25">
      <c r="A1298" s="60" t="s">
        <v>3953</v>
      </c>
      <c r="B1298" s="60" t="s">
        <v>3954</v>
      </c>
      <c r="C1298" s="60">
        <v>3569</v>
      </c>
      <c r="D1298" s="60"/>
      <c r="E1298" s="60"/>
      <c r="F1298" s="60"/>
      <c r="G1298" s="60">
        <v>1</v>
      </c>
    </row>
    <row r="1299" spans="1:7" x14ac:dyDescent="0.25">
      <c r="A1299" s="60" t="s">
        <v>3941</v>
      </c>
      <c r="B1299" s="60" t="s">
        <v>3942</v>
      </c>
      <c r="C1299" s="60">
        <v>3565</v>
      </c>
      <c r="D1299" s="60"/>
      <c r="E1299" s="60"/>
      <c r="F1299" s="60"/>
      <c r="G1299" s="60">
        <v>1</v>
      </c>
    </row>
    <row r="1300" spans="1:7" x14ac:dyDescent="0.25">
      <c r="A1300" s="60" t="s">
        <v>3944</v>
      </c>
      <c r="B1300" s="60" t="s">
        <v>3945</v>
      </c>
      <c r="C1300" s="60">
        <v>3566</v>
      </c>
      <c r="D1300" s="60"/>
      <c r="E1300" s="60"/>
      <c r="F1300" s="60"/>
      <c r="G1300" s="60">
        <v>1</v>
      </c>
    </row>
    <row r="1301" spans="1:7" x14ac:dyDescent="0.25">
      <c r="A1301" s="60" t="s">
        <v>3956</v>
      </c>
      <c r="B1301" s="60" t="s">
        <v>3957</v>
      </c>
      <c r="C1301" s="60">
        <v>3717</v>
      </c>
      <c r="D1301" s="60"/>
      <c r="E1301" s="60"/>
      <c r="F1301" s="60"/>
      <c r="G1301" s="60">
        <v>1</v>
      </c>
    </row>
    <row r="1302" spans="1:7" x14ac:dyDescent="0.25">
      <c r="A1302" s="60" t="s">
        <v>3959</v>
      </c>
      <c r="B1302" s="60" t="s">
        <v>3960</v>
      </c>
      <c r="C1302" s="60">
        <v>3718</v>
      </c>
      <c r="D1302" s="60"/>
      <c r="E1302" s="60"/>
      <c r="F1302" s="60"/>
      <c r="G1302" s="60">
        <v>1</v>
      </c>
    </row>
    <row r="1303" spans="1:7" x14ac:dyDescent="0.25">
      <c r="A1303" s="60" t="s">
        <v>3962</v>
      </c>
      <c r="B1303" s="60" t="s">
        <v>3963</v>
      </c>
      <c r="C1303" s="60">
        <v>3719</v>
      </c>
      <c r="D1303" s="60"/>
      <c r="E1303" s="60"/>
      <c r="F1303" s="60"/>
      <c r="G1303" s="60">
        <v>1</v>
      </c>
    </row>
    <row r="1304" spans="1:7" x14ac:dyDescent="0.25">
      <c r="A1304" s="60" t="s">
        <v>3965</v>
      </c>
      <c r="B1304" s="60" t="s">
        <v>3966</v>
      </c>
      <c r="C1304" s="60">
        <v>3721</v>
      </c>
      <c r="D1304" s="60"/>
      <c r="E1304" s="60"/>
      <c r="F1304" s="60"/>
      <c r="G1304" s="60">
        <v>1</v>
      </c>
    </row>
    <row r="1305" spans="1:7" x14ac:dyDescent="0.25">
      <c r="A1305" s="60" t="s">
        <v>3968</v>
      </c>
      <c r="B1305" s="60" t="s">
        <v>3969</v>
      </c>
      <c r="C1305" s="60">
        <v>3722</v>
      </c>
      <c r="D1305" s="60"/>
      <c r="E1305" s="60"/>
      <c r="F1305" s="60"/>
      <c r="G1305" s="60">
        <v>1</v>
      </c>
    </row>
    <row r="1306" spans="1:7" x14ac:dyDescent="0.25">
      <c r="A1306" s="60" t="s">
        <v>3971</v>
      </c>
      <c r="B1306" s="60" t="s">
        <v>3972</v>
      </c>
      <c r="C1306" s="60">
        <v>3723</v>
      </c>
      <c r="D1306" s="60"/>
      <c r="E1306" s="60"/>
      <c r="F1306" s="60"/>
      <c r="G1306" s="60">
        <v>1</v>
      </c>
    </row>
    <row r="1307" spans="1:7" x14ac:dyDescent="0.25">
      <c r="A1307" s="60" t="s">
        <v>3974</v>
      </c>
      <c r="B1307" s="60" t="s">
        <v>3975</v>
      </c>
      <c r="C1307" s="60">
        <v>3725</v>
      </c>
      <c r="D1307" s="60"/>
      <c r="E1307" s="60"/>
      <c r="F1307" s="60"/>
      <c r="G1307" s="60">
        <v>1</v>
      </c>
    </row>
    <row r="1308" spans="1:7" x14ac:dyDescent="0.25">
      <c r="A1308" s="60" t="s">
        <v>3977</v>
      </c>
      <c r="B1308" s="60" t="s">
        <v>3978</v>
      </c>
      <c r="C1308" s="60">
        <v>3726</v>
      </c>
      <c r="D1308" s="60"/>
      <c r="E1308" s="60"/>
      <c r="F1308" s="60"/>
      <c r="G1308" s="60">
        <v>1</v>
      </c>
    </row>
    <row r="1309" spans="1:7" x14ac:dyDescent="0.25">
      <c r="A1309" s="60" t="s">
        <v>3980</v>
      </c>
      <c r="B1309" s="60" t="s">
        <v>3981</v>
      </c>
      <c r="C1309" s="60">
        <v>3727</v>
      </c>
      <c r="D1309" s="60"/>
      <c r="E1309" s="60"/>
      <c r="F1309" s="60"/>
      <c r="G1309" s="60">
        <v>1</v>
      </c>
    </row>
    <row r="1310" spans="1:7" x14ac:dyDescent="0.25">
      <c r="A1310" s="60" t="s">
        <v>3983</v>
      </c>
      <c r="B1310" s="60" t="s">
        <v>3984</v>
      </c>
      <c r="C1310" s="60">
        <v>3729</v>
      </c>
      <c r="D1310" s="60"/>
      <c r="E1310" s="60"/>
      <c r="F1310" s="60"/>
      <c r="G1310" s="60">
        <v>1</v>
      </c>
    </row>
    <row r="1311" spans="1:7" x14ac:dyDescent="0.25">
      <c r="A1311" s="60" t="s">
        <v>3986</v>
      </c>
      <c r="B1311" s="60" t="s">
        <v>3987</v>
      </c>
      <c r="C1311" s="60">
        <v>3733</v>
      </c>
      <c r="D1311" s="60"/>
      <c r="E1311" s="60"/>
      <c r="F1311" s="60"/>
      <c r="G1311" s="60">
        <v>1</v>
      </c>
    </row>
    <row r="1312" spans="1:7" x14ac:dyDescent="0.25">
      <c r="A1312" s="60" t="s">
        <v>3989</v>
      </c>
      <c r="B1312" s="60" t="s">
        <v>3990</v>
      </c>
      <c r="C1312" s="60">
        <v>3734</v>
      </c>
      <c r="D1312" s="60"/>
      <c r="E1312" s="60"/>
      <c r="F1312" s="60"/>
      <c r="G1312" s="60">
        <v>1</v>
      </c>
    </row>
    <row r="1313" spans="1:7" x14ac:dyDescent="0.25">
      <c r="A1313" s="60" t="s">
        <v>3992</v>
      </c>
      <c r="B1313" s="60" t="s">
        <v>3993</v>
      </c>
      <c r="C1313" s="60">
        <v>3735</v>
      </c>
      <c r="D1313" s="60"/>
      <c r="E1313" s="60"/>
      <c r="F1313" s="60"/>
      <c r="G1313" s="60">
        <v>1</v>
      </c>
    </row>
    <row r="1314" spans="1:7" x14ac:dyDescent="0.25">
      <c r="A1314" s="60" t="s">
        <v>3995</v>
      </c>
      <c r="B1314" s="60" t="s">
        <v>3996</v>
      </c>
      <c r="C1314" s="60">
        <v>3736</v>
      </c>
      <c r="D1314" s="60"/>
      <c r="E1314" s="60"/>
      <c r="F1314" s="60"/>
      <c r="G1314" s="60">
        <v>1</v>
      </c>
    </row>
    <row r="1315" spans="1:7" x14ac:dyDescent="0.25">
      <c r="A1315" s="60" t="s">
        <v>3998</v>
      </c>
      <c r="B1315" s="60" t="s">
        <v>3999</v>
      </c>
      <c r="C1315" s="60">
        <v>3738</v>
      </c>
      <c r="D1315" s="60"/>
      <c r="E1315" s="60"/>
      <c r="F1315" s="60"/>
      <c r="G1315" s="60">
        <v>1</v>
      </c>
    </row>
    <row r="1316" spans="1:7" x14ac:dyDescent="0.25">
      <c r="A1316" s="60" t="s">
        <v>4001</v>
      </c>
      <c r="B1316" s="60" t="s">
        <v>4002</v>
      </c>
      <c r="C1316" s="60">
        <v>3739</v>
      </c>
      <c r="D1316" s="60"/>
      <c r="E1316" s="60"/>
      <c r="F1316" s="60"/>
      <c r="G1316" s="60">
        <v>1</v>
      </c>
    </row>
    <row r="1317" spans="1:7" x14ac:dyDescent="0.25">
      <c r="A1317" s="60" t="s">
        <v>4004</v>
      </c>
      <c r="B1317" s="60" t="s">
        <v>4005</v>
      </c>
      <c r="C1317" s="60">
        <v>3742</v>
      </c>
      <c r="D1317" s="60"/>
      <c r="E1317" s="60"/>
      <c r="F1317" s="60"/>
      <c r="G1317" s="60">
        <v>1</v>
      </c>
    </row>
    <row r="1318" spans="1:7" x14ac:dyDescent="0.25">
      <c r="A1318" s="60" t="s">
        <v>4007</v>
      </c>
      <c r="B1318" s="60" t="s">
        <v>4008</v>
      </c>
      <c r="C1318" s="60">
        <v>3743</v>
      </c>
      <c r="D1318" s="60"/>
      <c r="E1318" s="60"/>
      <c r="F1318" s="60"/>
      <c r="G1318" s="60">
        <v>1</v>
      </c>
    </row>
    <row r="1319" spans="1:7" x14ac:dyDescent="0.25">
      <c r="A1319" s="60" t="s">
        <v>4010</v>
      </c>
      <c r="B1319" s="60" t="s">
        <v>4011</v>
      </c>
      <c r="C1319" s="60">
        <v>3746</v>
      </c>
      <c r="D1319" s="60"/>
      <c r="E1319" s="60"/>
      <c r="F1319" s="60"/>
      <c r="G1319" s="60">
        <v>1</v>
      </c>
    </row>
    <row r="1320" spans="1:7" x14ac:dyDescent="0.25">
      <c r="A1320" s="60" t="s">
        <v>4013</v>
      </c>
      <c r="B1320" s="60" t="s">
        <v>4014</v>
      </c>
      <c r="C1320" s="60">
        <v>3747</v>
      </c>
      <c r="D1320" s="60"/>
      <c r="E1320" s="60"/>
      <c r="F1320" s="60"/>
      <c r="G1320" s="60">
        <v>1</v>
      </c>
    </row>
    <row r="1321" spans="1:7" x14ac:dyDescent="0.25">
      <c r="A1321" s="60" t="s">
        <v>4016</v>
      </c>
      <c r="B1321" s="60" t="s">
        <v>4017</v>
      </c>
      <c r="C1321" s="60">
        <v>3750</v>
      </c>
      <c r="D1321" s="60"/>
      <c r="E1321" s="60"/>
      <c r="F1321" s="60"/>
      <c r="G1321" s="60">
        <v>1</v>
      </c>
    </row>
    <row r="1322" spans="1:7" x14ac:dyDescent="0.25">
      <c r="A1322" s="60" t="s">
        <v>4019</v>
      </c>
      <c r="B1322" s="60" t="s">
        <v>4020</v>
      </c>
      <c r="C1322" s="60">
        <v>3751</v>
      </c>
      <c r="D1322" s="60"/>
      <c r="E1322" s="60"/>
      <c r="F1322" s="60"/>
      <c r="G1322" s="60">
        <v>1</v>
      </c>
    </row>
    <row r="1323" spans="1:7" x14ac:dyDescent="0.25">
      <c r="A1323" s="60" t="s">
        <v>4022</v>
      </c>
      <c r="B1323" s="60" t="s">
        <v>4023</v>
      </c>
      <c r="C1323" s="60">
        <v>3752</v>
      </c>
      <c r="D1323" s="60"/>
      <c r="E1323" s="60"/>
      <c r="F1323" s="60"/>
      <c r="G1323" s="60">
        <v>1</v>
      </c>
    </row>
    <row r="1324" spans="1:7" x14ac:dyDescent="0.25">
      <c r="A1324" s="60" t="s">
        <v>4025</v>
      </c>
      <c r="B1324" s="60" t="s">
        <v>4026</v>
      </c>
      <c r="C1324" s="60">
        <v>3754</v>
      </c>
      <c r="D1324" s="60"/>
      <c r="E1324" s="60"/>
      <c r="F1324" s="60"/>
      <c r="G1324" s="60">
        <v>1</v>
      </c>
    </row>
    <row r="1325" spans="1:7" x14ac:dyDescent="0.25">
      <c r="A1325" s="60" t="s">
        <v>4028</v>
      </c>
      <c r="B1325" s="60" t="s">
        <v>4029</v>
      </c>
      <c r="C1325" s="60">
        <v>3755</v>
      </c>
      <c r="D1325" s="60"/>
      <c r="E1325" s="60"/>
      <c r="F1325" s="60"/>
      <c r="G1325" s="60">
        <v>1</v>
      </c>
    </row>
    <row r="1326" spans="1:7" x14ac:dyDescent="0.25">
      <c r="A1326" s="60" t="s">
        <v>4031</v>
      </c>
      <c r="B1326" s="60" t="s">
        <v>4032</v>
      </c>
      <c r="C1326" s="60">
        <v>3756</v>
      </c>
      <c r="D1326" s="60"/>
      <c r="E1326" s="60"/>
      <c r="F1326" s="60"/>
      <c r="G1326" s="60">
        <v>1</v>
      </c>
    </row>
    <row r="1327" spans="1:7" x14ac:dyDescent="0.25">
      <c r="A1327" s="60" t="s">
        <v>4034</v>
      </c>
      <c r="B1327" s="60" t="s">
        <v>4035</v>
      </c>
      <c r="C1327" s="60">
        <v>3757</v>
      </c>
      <c r="D1327" s="60"/>
      <c r="E1327" s="60"/>
      <c r="F1327" s="60"/>
      <c r="G1327" s="60">
        <v>1</v>
      </c>
    </row>
    <row r="1328" spans="1:7" x14ac:dyDescent="0.25">
      <c r="A1328" s="60" t="s">
        <v>4037</v>
      </c>
      <c r="B1328" s="60" t="s">
        <v>4038</v>
      </c>
      <c r="C1328" s="60">
        <v>3911</v>
      </c>
      <c r="D1328" s="60"/>
      <c r="E1328" s="60"/>
      <c r="F1328" s="60"/>
      <c r="G1328" s="60">
        <v>1</v>
      </c>
    </row>
    <row r="1329" spans="1:7" x14ac:dyDescent="0.25">
      <c r="A1329" s="60" t="s">
        <v>4040</v>
      </c>
      <c r="B1329" s="60" t="s">
        <v>4041</v>
      </c>
      <c r="C1329" s="60">
        <v>3912</v>
      </c>
      <c r="D1329" s="60"/>
      <c r="E1329" s="60"/>
      <c r="F1329" s="60"/>
      <c r="G1329" s="60">
        <v>1</v>
      </c>
    </row>
    <row r="1330" spans="1:7" x14ac:dyDescent="0.25">
      <c r="A1330" s="60" t="s">
        <v>4043</v>
      </c>
      <c r="B1330" s="60" t="s">
        <v>4044</v>
      </c>
      <c r="C1330" s="60">
        <v>3913</v>
      </c>
      <c r="D1330" s="60"/>
      <c r="E1330" s="60"/>
      <c r="F1330" s="60"/>
      <c r="G1330" s="60">
        <v>1</v>
      </c>
    </row>
    <row r="1331" spans="1:7" x14ac:dyDescent="0.25">
      <c r="A1331" s="60" t="s">
        <v>4046</v>
      </c>
      <c r="B1331" s="60" t="s">
        <v>4047</v>
      </c>
      <c r="C1331" s="60">
        <v>3914</v>
      </c>
      <c r="D1331" s="60"/>
      <c r="E1331" s="60"/>
      <c r="F1331" s="60"/>
      <c r="G1331" s="60">
        <v>1</v>
      </c>
    </row>
    <row r="1332" spans="1:7" x14ac:dyDescent="0.25">
      <c r="A1332" s="60" t="s">
        <v>4049</v>
      </c>
      <c r="B1332" s="60" t="s">
        <v>4050</v>
      </c>
      <c r="C1332" s="60">
        <v>3915</v>
      </c>
      <c r="D1332" s="60"/>
      <c r="E1332" s="60"/>
      <c r="F1332" s="60"/>
      <c r="G1332" s="60">
        <v>1</v>
      </c>
    </row>
    <row r="1333" spans="1:7" x14ac:dyDescent="0.25">
      <c r="A1333" s="60" t="s">
        <v>4052</v>
      </c>
      <c r="B1333" s="60" t="s">
        <v>4053</v>
      </c>
      <c r="C1333" s="60">
        <v>3916</v>
      </c>
      <c r="D1333" s="60"/>
      <c r="E1333" s="60"/>
      <c r="F1333" s="60"/>
      <c r="G1333" s="60">
        <v>1</v>
      </c>
    </row>
    <row r="1334" spans="1:7" x14ac:dyDescent="0.25">
      <c r="A1334" s="60" t="s">
        <v>4055</v>
      </c>
      <c r="B1334" s="60" t="s">
        <v>4056</v>
      </c>
      <c r="C1334" s="60">
        <v>3917</v>
      </c>
      <c r="D1334" s="60"/>
      <c r="E1334" s="60"/>
      <c r="F1334" s="60"/>
      <c r="G1334" s="60">
        <v>1</v>
      </c>
    </row>
    <row r="1335" spans="1:7" x14ac:dyDescent="0.25">
      <c r="A1335" s="60" t="s">
        <v>4058</v>
      </c>
      <c r="B1335" s="60" t="s">
        <v>4059</v>
      </c>
      <c r="C1335" s="60">
        <v>3918</v>
      </c>
      <c r="D1335" s="60"/>
      <c r="E1335" s="60"/>
      <c r="F1335" s="60"/>
      <c r="G1335" s="60">
        <v>1</v>
      </c>
    </row>
    <row r="1336" spans="1:7" x14ac:dyDescent="0.25">
      <c r="A1336" s="60" t="s">
        <v>4061</v>
      </c>
      <c r="B1336" s="60" t="s">
        <v>4062</v>
      </c>
      <c r="C1336" s="60">
        <v>3920</v>
      </c>
      <c r="D1336" s="60"/>
      <c r="E1336" s="60"/>
      <c r="F1336" s="60"/>
      <c r="G1336" s="60">
        <v>1</v>
      </c>
    </row>
    <row r="1337" spans="1:7" x14ac:dyDescent="0.25">
      <c r="A1337" s="60" t="s">
        <v>4064</v>
      </c>
      <c r="B1337" s="60" t="s">
        <v>4065</v>
      </c>
      <c r="C1337" s="60">
        <v>3921</v>
      </c>
      <c r="D1337" s="60"/>
      <c r="E1337" s="60"/>
      <c r="F1337" s="60"/>
      <c r="G1337" s="60">
        <v>1</v>
      </c>
    </row>
    <row r="1338" spans="1:7" x14ac:dyDescent="0.25">
      <c r="A1338" s="60" t="s">
        <v>4067</v>
      </c>
      <c r="B1338" s="60" t="s">
        <v>4068</v>
      </c>
      <c r="C1338" s="60">
        <v>3922</v>
      </c>
      <c r="D1338" s="60"/>
      <c r="E1338" s="60"/>
      <c r="F1338" s="60"/>
      <c r="G1338" s="60">
        <v>1</v>
      </c>
    </row>
    <row r="1339" spans="1:7" x14ac:dyDescent="0.25">
      <c r="A1339" s="60" t="s">
        <v>4070</v>
      </c>
      <c r="B1339" s="60" t="s">
        <v>4071</v>
      </c>
      <c r="C1339" s="60">
        <v>3923</v>
      </c>
      <c r="D1339" s="60"/>
      <c r="E1339" s="60"/>
      <c r="F1339" s="60"/>
      <c r="G1339" s="60">
        <v>1</v>
      </c>
    </row>
    <row r="1340" spans="1:7" x14ac:dyDescent="0.25">
      <c r="A1340" s="60" t="s">
        <v>4073</v>
      </c>
      <c r="B1340" s="60" t="s">
        <v>4074</v>
      </c>
      <c r="C1340" s="60">
        <v>3924</v>
      </c>
      <c r="D1340" s="60"/>
      <c r="E1340" s="60"/>
      <c r="F1340" s="60"/>
      <c r="G1340" s="60">
        <v>1</v>
      </c>
    </row>
    <row r="1341" spans="1:7" x14ac:dyDescent="0.25">
      <c r="A1341" s="60" t="s">
        <v>4076</v>
      </c>
      <c r="B1341" s="60" t="s">
        <v>4077</v>
      </c>
      <c r="C1341" s="60">
        <v>3925</v>
      </c>
      <c r="D1341" s="60"/>
      <c r="E1341" s="60"/>
      <c r="F1341" s="60"/>
      <c r="G1341" s="60">
        <v>1</v>
      </c>
    </row>
    <row r="1342" spans="1:7" x14ac:dyDescent="0.25">
      <c r="A1342" s="60" t="s">
        <v>4079</v>
      </c>
      <c r="B1342" s="60" t="s">
        <v>4080</v>
      </c>
      <c r="C1342" s="60">
        <v>3926</v>
      </c>
      <c r="D1342" s="60"/>
      <c r="E1342" s="60"/>
      <c r="F1342" s="60"/>
      <c r="G1342" s="60">
        <v>1</v>
      </c>
    </row>
    <row r="1343" spans="1:7" x14ac:dyDescent="0.25">
      <c r="A1343" s="60" t="s">
        <v>4082</v>
      </c>
      <c r="B1343" s="60" t="s">
        <v>4083</v>
      </c>
      <c r="C1343" s="60">
        <v>3927</v>
      </c>
      <c r="D1343" s="60"/>
      <c r="E1343" s="60"/>
      <c r="F1343" s="60"/>
      <c r="G1343" s="60">
        <v>1</v>
      </c>
    </row>
    <row r="1344" spans="1:7" x14ac:dyDescent="0.25">
      <c r="A1344" s="60" t="s">
        <v>4085</v>
      </c>
      <c r="B1344" s="60" t="s">
        <v>4086</v>
      </c>
      <c r="C1344" s="60">
        <v>3928</v>
      </c>
      <c r="D1344" s="60"/>
      <c r="E1344" s="60"/>
      <c r="F1344" s="60"/>
      <c r="G1344" s="60">
        <v>1</v>
      </c>
    </row>
    <row r="1345" spans="1:7" x14ac:dyDescent="0.25">
      <c r="A1345" s="60" t="s">
        <v>4088</v>
      </c>
      <c r="B1345" s="60" t="s">
        <v>4089</v>
      </c>
      <c r="C1345" s="60">
        <v>3929</v>
      </c>
      <c r="D1345" s="60"/>
      <c r="E1345" s="60"/>
      <c r="F1345" s="60"/>
      <c r="G1345" s="60">
        <v>1</v>
      </c>
    </row>
    <row r="1346" spans="1:7" x14ac:dyDescent="0.25">
      <c r="A1346" s="60" t="s">
        <v>4091</v>
      </c>
      <c r="B1346" s="60" t="s">
        <v>4092</v>
      </c>
      <c r="C1346" s="60">
        <v>3930</v>
      </c>
      <c r="D1346" s="60"/>
      <c r="E1346" s="60"/>
      <c r="F1346" s="60"/>
      <c r="G1346" s="60">
        <v>1</v>
      </c>
    </row>
    <row r="1347" spans="1:7" x14ac:dyDescent="0.25">
      <c r="A1347" s="60" t="s">
        <v>4094</v>
      </c>
      <c r="B1347" s="60" t="s">
        <v>4095</v>
      </c>
      <c r="C1347" s="60">
        <v>3931</v>
      </c>
      <c r="D1347" s="60"/>
      <c r="E1347" s="60"/>
      <c r="F1347" s="60"/>
      <c r="G1347" s="60">
        <v>1</v>
      </c>
    </row>
    <row r="1348" spans="1:7" x14ac:dyDescent="0.25">
      <c r="A1348" s="60" t="s">
        <v>4097</v>
      </c>
      <c r="B1348" s="60" t="s">
        <v>4098</v>
      </c>
      <c r="C1348" s="60">
        <v>3932</v>
      </c>
      <c r="D1348" s="60"/>
      <c r="E1348" s="60"/>
      <c r="F1348" s="60"/>
      <c r="G1348" s="60">
        <v>1</v>
      </c>
    </row>
    <row r="1349" spans="1:7" x14ac:dyDescent="0.25">
      <c r="A1349" s="60" t="s">
        <v>4100</v>
      </c>
      <c r="B1349" s="60" t="s">
        <v>4101</v>
      </c>
      <c r="C1349" s="60">
        <v>3933</v>
      </c>
      <c r="D1349" s="60"/>
      <c r="E1349" s="60"/>
      <c r="F1349" s="60"/>
      <c r="G1349" s="60">
        <v>1</v>
      </c>
    </row>
    <row r="1350" spans="1:7" x14ac:dyDescent="0.25">
      <c r="A1350" s="60" t="s">
        <v>4103</v>
      </c>
      <c r="B1350" s="60" t="s">
        <v>4104</v>
      </c>
      <c r="C1350" s="60">
        <v>3935</v>
      </c>
      <c r="D1350" s="60"/>
      <c r="E1350" s="60"/>
      <c r="F1350" s="60"/>
      <c r="G1350" s="60">
        <v>1</v>
      </c>
    </row>
    <row r="1351" spans="1:7" x14ac:dyDescent="0.25">
      <c r="A1351" s="60" t="s">
        <v>4106</v>
      </c>
      <c r="B1351" s="60" t="s">
        <v>4107</v>
      </c>
      <c r="C1351" s="60">
        <v>3936</v>
      </c>
      <c r="D1351" s="60"/>
      <c r="E1351" s="60"/>
      <c r="F1351" s="60"/>
      <c r="G1351" s="60">
        <v>1</v>
      </c>
    </row>
    <row r="1352" spans="1:7" x14ac:dyDescent="0.25">
      <c r="A1352" s="60" t="s">
        <v>4109</v>
      </c>
      <c r="B1352" s="60" t="s">
        <v>4110</v>
      </c>
      <c r="C1352" s="60">
        <v>3937</v>
      </c>
      <c r="D1352" s="60"/>
      <c r="E1352" s="60"/>
      <c r="F1352" s="60"/>
      <c r="G1352" s="60">
        <v>1</v>
      </c>
    </row>
    <row r="1353" spans="1:7" x14ac:dyDescent="0.25">
      <c r="A1353" s="60" t="s">
        <v>4112</v>
      </c>
      <c r="B1353" s="60" t="s">
        <v>4113</v>
      </c>
      <c r="C1353" s="60">
        <v>3938</v>
      </c>
      <c r="D1353" s="60"/>
      <c r="E1353" s="60"/>
      <c r="F1353" s="60"/>
      <c r="G1353" s="60">
        <v>1</v>
      </c>
    </row>
    <row r="1354" spans="1:7" x14ac:dyDescent="0.25">
      <c r="A1354" s="60" t="s">
        <v>4115</v>
      </c>
      <c r="B1354" s="60" t="s">
        <v>4116</v>
      </c>
      <c r="C1354" s="60">
        <v>3939</v>
      </c>
      <c r="D1354" s="60"/>
      <c r="E1354" s="60"/>
      <c r="F1354" s="60"/>
      <c r="G1354" s="60">
        <v>1</v>
      </c>
    </row>
    <row r="1355" spans="1:7" x14ac:dyDescent="0.25">
      <c r="A1355" s="60" t="s">
        <v>4118</v>
      </c>
      <c r="B1355" s="60" t="s">
        <v>4119</v>
      </c>
      <c r="C1355" s="60">
        <v>3940</v>
      </c>
      <c r="D1355" s="60"/>
      <c r="E1355" s="60"/>
      <c r="F1355" s="60"/>
      <c r="G1355" s="60">
        <v>1</v>
      </c>
    </row>
    <row r="1356" spans="1:7" x14ac:dyDescent="0.25">
      <c r="A1356" s="60" t="s">
        <v>4121</v>
      </c>
      <c r="B1356" s="60" t="s">
        <v>4122</v>
      </c>
      <c r="C1356" s="60">
        <v>3941</v>
      </c>
      <c r="D1356" s="60"/>
      <c r="E1356" s="60"/>
      <c r="F1356" s="60"/>
      <c r="G1356" s="60">
        <v>1</v>
      </c>
    </row>
    <row r="1357" spans="1:7" x14ac:dyDescent="0.25">
      <c r="A1357" s="60" t="s">
        <v>4124</v>
      </c>
      <c r="B1357" s="60" t="s">
        <v>4125</v>
      </c>
      <c r="C1357" s="60">
        <v>3942</v>
      </c>
      <c r="D1357" s="60"/>
      <c r="E1357" s="60"/>
      <c r="F1357" s="60"/>
      <c r="G1357" s="60">
        <v>1</v>
      </c>
    </row>
    <row r="1358" spans="1:7" x14ac:dyDescent="0.25">
      <c r="A1358" s="60" t="s">
        <v>4127</v>
      </c>
      <c r="B1358" s="60" t="s">
        <v>4128</v>
      </c>
      <c r="C1358" s="60">
        <v>3943</v>
      </c>
      <c r="D1358" s="60"/>
      <c r="E1358" s="60"/>
      <c r="F1358" s="60"/>
      <c r="G1358" s="60">
        <v>1</v>
      </c>
    </row>
    <row r="1359" spans="1:7" x14ac:dyDescent="0.25">
      <c r="A1359" s="60" t="s">
        <v>4211</v>
      </c>
      <c r="B1359" s="60" t="s">
        <v>4212</v>
      </c>
      <c r="C1359" s="60">
        <v>3972</v>
      </c>
      <c r="D1359" s="60"/>
      <c r="E1359" s="60"/>
      <c r="F1359" s="60"/>
      <c r="G1359" s="60">
        <v>1</v>
      </c>
    </row>
    <row r="1360" spans="1:7" x14ac:dyDescent="0.25">
      <c r="A1360" s="60" t="s">
        <v>4130</v>
      </c>
      <c r="B1360" s="60" t="s">
        <v>4131</v>
      </c>
      <c r="C1360" s="60">
        <v>3945</v>
      </c>
      <c r="D1360" s="60"/>
      <c r="E1360" s="60"/>
      <c r="F1360" s="60"/>
      <c r="G1360" s="60">
        <v>1</v>
      </c>
    </row>
    <row r="1361" spans="1:7" x14ac:dyDescent="0.25">
      <c r="A1361" s="60" t="s">
        <v>4133</v>
      </c>
      <c r="B1361" s="60" t="s">
        <v>4134</v>
      </c>
      <c r="C1361" s="60">
        <v>3946</v>
      </c>
      <c r="D1361" s="60"/>
      <c r="E1361" s="60"/>
      <c r="F1361" s="60"/>
      <c r="G1361" s="60">
        <v>1</v>
      </c>
    </row>
    <row r="1362" spans="1:7" x14ac:dyDescent="0.25">
      <c r="A1362" s="60" t="s">
        <v>4136</v>
      </c>
      <c r="B1362" s="60" t="s">
        <v>4137</v>
      </c>
      <c r="C1362" s="60">
        <v>3947</v>
      </c>
      <c r="D1362" s="60"/>
      <c r="E1362" s="60"/>
      <c r="F1362" s="60"/>
      <c r="G1362" s="60">
        <v>1</v>
      </c>
    </row>
    <row r="1363" spans="1:7" x14ac:dyDescent="0.25">
      <c r="A1363" s="60" t="s">
        <v>4139</v>
      </c>
      <c r="B1363" s="60" t="s">
        <v>4140</v>
      </c>
      <c r="C1363" s="60">
        <v>3948</v>
      </c>
      <c r="D1363" s="60"/>
      <c r="E1363" s="60"/>
      <c r="F1363" s="60"/>
      <c r="G1363" s="60">
        <v>1</v>
      </c>
    </row>
    <row r="1364" spans="1:7" x14ac:dyDescent="0.25">
      <c r="A1364" s="60" t="s">
        <v>4142</v>
      </c>
      <c r="B1364" s="60" t="s">
        <v>4143</v>
      </c>
      <c r="C1364" s="60">
        <v>3949</v>
      </c>
      <c r="D1364" s="60"/>
      <c r="E1364" s="60"/>
      <c r="F1364" s="60"/>
      <c r="G1364" s="60">
        <v>1</v>
      </c>
    </row>
    <row r="1365" spans="1:7" x14ac:dyDescent="0.25">
      <c r="A1365" s="60" t="s">
        <v>4238</v>
      </c>
      <c r="B1365" s="60" t="s">
        <v>4239</v>
      </c>
      <c r="C1365" s="60">
        <v>3982</v>
      </c>
      <c r="D1365" s="60"/>
      <c r="E1365" s="60"/>
      <c r="F1365" s="60"/>
      <c r="G1365" s="60">
        <v>1</v>
      </c>
    </row>
    <row r="1366" spans="1:7" x14ac:dyDescent="0.25">
      <c r="A1366" s="60" t="s">
        <v>4145</v>
      </c>
      <c r="B1366" s="60" t="s">
        <v>4146</v>
      </c>
      <c r="C1366" s="60">
        <v>3950</v>
      </c>
      <c r="D1366" s="60"/>
      <c r="E1366" s="60"/>
      <c r="F1366" s="60"/>
      <c r="G1366" s="60">
        <v>1</v>
      </c>
    </row>
    <row r="1367" spans="1:7" x14ac:dyDescent="0.25">
      <c r="A1367" s="60" t="s">
        <v>4214</v>
      </c>
      <c r="B1367" s="60" t="s">
        <v>4215</v>
      </c>
      <c r="C1367" s="60">
        <v>3973</v>
      </c>
      <c r="D1367" s="60"/>
      <c r="E1367" s="60"/>
      <c r="F1367" s="60"/>
      <c r="G1367" s="60">
        <v>1</v>
      </c>
    </row>
    <row r="1368" spans="1:7" x14ac:dyDescent="0.25">
      <c r="A1368" s="60" t="s">
        <v>4148</v>
      </c>
      <c r="B1368" s="60" t="s">
        <v>4149</v>
      </c>
      <c r="C1368" s="60">
        <v>3951</v>
      </c>
      <c r="D1368" s="60"/>
      <c r="E1368" s="60"/>
      <c r="F1368" s="60"/>
      <c r="G1368" s="60">
        <v>1</v>
      </c>
    </row>
    <row r="1369" spans="1:7" x14ac:dyDescent="0.25">
      <c r="A1369" s="60" t="s">
        <v>4151</v>
      </c>
      <c r="B1369" s="60" t="s">
        <v>4152</v>
      </c>
      <c r="C1369" s="60">
        <v>3952</v>
      </c>
      <c r="D1369" s="60"/>
      <c r="E1369" s="60"/>
      <c r="F1369" s="60"/>
      <c r="G1369" s="60">
        <v>1</v>
      </c>
    </row>
    <row r="1370" spans="1:7" x14ac:dyDescent="0.25">
      <c r="A1370" s="60" t="s">
        <v>4154</v>
      </c>
      <c r="B1370" s="60" t="s">
        <v>4155</v>
      </c>
      <c r="C1370" s="60">
        <v>3953</v>
      </c>
      <c r="D1370" s="60"/>
      <c r="E1370" s="60"/>
      <c r="F1370" s="60"/>
      <c r="G1370" s="60">
        <v>1</v>
      </c>
    </row>
    <row r="1371" spans="1:7" x14ac:dyDescent="0.25">
      <c r="A1371" s="60" t="s">
        <v>4157</v>
      </c>
      <c r="B1371" s="60" t="s">
        <v>4158</v>
      </c>
      <c r="C1371" s="60">
        <v>3954</v>
      </c>
      <c r="D1371" s="60"/>
      <c r="E1371" s="60"/>
      <c r="F1371" s="60"/>
      <c r="G1371" s="60">
        <v>1</v>
      </c>
    </row>
    <row r="1372" spans="1:7" x14ac:dyDescent="0.25">
      <c r="A1372" s="60" t="s">
        <v>4163</v>
      </c>
      <c r="B1372" s="60" t="s">
        <v>4164</v>
      </c>
      <c r="C1372" s="60">
        <v>3956</v>
      </c>
      <c r="D1372" s="60"/>
      <c r="E1372" s="60"/>
      <c r="F1372" s="60"/>
      <c r="G1372" s="60">
        <v>1</v>
      </c>
    </row>
    <row r="1373" spans="1:7" x14ac:dyDescent="0.25">
      <c r="A1373" s="60" t="s">
        <v>4166</v>
      </c>
      <c r="B1373" s="60" t="s">
        <v>4167</v>
      </c>
      <c r="C1373" s="60">
        <v>3957</v>
      </c>
      <c r="D1373" s="60"/>
      <c r="E1373" s="60"/>
      <c r="F1373" s="60"/>
      <c r="G1373" s="60">
        <v>1</v>
      </c>
    </row>
    <row r="1374" spans="1:7" x14ac:dyDescent="0.25">
      <c r="A1374" s="60" t="s">
        <v>4169</v>
      </c>
      <c r="B1374" s="60" t="s">
        <v>4170</v>
      </c>
      <c r="C1374" s="60">
        <v>3958</v>
      </c>
      <c r="D1374" s="60"/>
      <c r="E1374" s="60"/>
      <c r="F1374" s="60"/>
      <c r="G1374" s="60">
        <v>1</v>
      </c>
    </row>
    <row r="1375" spans="1:7" x14ac:dyDescent="0.25">
      <c r="A1375" s="60" t="s">
        <v>4172</v>
      </c>
      <c r="B1375" s="60" t="s">
        <v>4173</v>
      </c>
      <c r="C1375" s="60">
        <v>3959</v>
      </c>
      <c r="D1375" s="60"/>
      <c r="E1375" s="60"/>
      <c r="F1375" s="60"/>
      <c r="G1375" s="60">
        <v>1</v>
      </c>
    </row>
    <row r="1376" spans="1:7" x14ac:dyDescent="0.25">
      <c r="A1376" s="60" t="s">
        <v>4175</v>
      </c>
      <c r="B1376" s="60" t="s">
        <v>4176</v>
      </c>
      <c r="C1376" s="60">
        <v>3960</v>
      </c>
      <c r="D1376" s="60"/>
      <c r="E1376" s="60"/>
      <c r="F1376" s="60"/>
      <c r="G1376" s="60">
        <v>1</v>
      </c>
    </row>
    <row r="1377" spans="1:7" x14ac:dyDescent="0.25">
      <c r="A1377" s="60" t="s">
        <v>4178</v>
      </c>
      <c r="B1377" s="60" t="s">
        <v>4179</v>
      </c>
      <c r="C1377" s="60">
        <v>3961</v>
      </c>
      <c r="D1377" s="60"/>
      <c r="E1377" s="60"/>
      <c r="F1377" s="60"/>
      <c r="G1377" s="60">
        <v>1</v>
      </c>
    </row>
    <row r="1378" spans="1:7" x14ac:dyDescent="0.25">
      <c r="A1378" s="60" t="s">
        <v>4181</v>
      </c>
      <c r="B1378" s="60" t="s">
        <v>4182</v>
      </c>
      <c r="C1378" s="60">
        <v>3962</v>
      </c>
      <c r="D1378" s="60"/>
      <c r="E1378" s="60"/>
      <c r="F1378" s="60"/>
      <c r="G1378" s="60">
        <v>1</v>
      </c>
    </row>
    <row r="1379" spans="1:7" x14ac:dyDescent="0.25">
      <c r="A1379" s="60" t="s">
        <v>4184</v>
      </c>
      <c r="B1379" s="60" t="s">
        <v>4185</v>
      </c>
      <c r="C1379" s="60">
        <v>3963</v>
      </c>
      <c r="D1379" s="60"/>
      <c r="E1379" s="60"/>
      <c r="F1379" s="60"/>
      <c r="G1379" s="60">
        <v>1</v>
      </c>
    </row>
    <row r="1380" spans="1:7" x14ac:dyDescent="0.25">
      <c r="A1380" s="60" t="s">
        <v>4187</v>
      </c>
      <c r="B1380" s="60" t="s">
        <v>4188</v>
      </c>
      <c r="C1380" s="60">
        <v>3964</v>
      </c>
      <c r="D1380" s="60"/>
      <c r="E1380" s="60"/>
      <c r="F1380" s="60"/>
      <c r="G1380" s="60">
        <v>1</v>
      </c>
    </row>
    <row r="1381" spans="1:7" x14ac:dyDescent="0.25">
      <c r="A1381" s="60" t="s">
        <v>4190</v>
      </c>
      <c r="B1381" s="60" t="s">
        <v>4191</v>
      </c>
      <c r="C1381" s="60">
        <v>3965</v>
      </c>
      <c r="D1381" s="60"/>
      <c r="E1381" s="60"/>
      <c r="F1381" s="60"/>
      <c r="G1381" s="60">
        <v>1</v>
      </c>
    </row>
    <row r="1382" spans="1:7" x14ac:dyDescent="0.25">
      <c r="A1382" s="60" t="s">
        <v>4193</v>
      </c>
      <c r="B1382" s="60" t="s">
        <v>4194</v>
      </c>
      <c r="C1382" s="60">
        <v>3966</v>
      </c>
      <c r="D1382" s="60"/>
      <c r="E1382" s="60"/>
      <c r="F1382" s="60"/>
      <c r="G1382" s="60">
        <v>1</v>
      </c>
    </row>
    <row r="1383" spans="1:7" x14ac:dyDescent="0.25">
      <c r="A1383" s="60" t="s">
        <v>4196</v>
      </c>
      <c r="B1383" s="60" t="s">
        <v>4197</v>
      </c>
      <c r="C1383" s="60">
        <v>3967</v>
      </c>
      <c r="D1383" s="60"/>
      <c r="E1383" s="60"/>
      <c r="F1383" s="60"/>
      <c r="G1383" s="60">
        <v>1</v>
      </c>
    </row>
    <row r="1384" spans="1:7" x14ac:dyDescent="0.25">
      <c r="A1384" s="60" t="s">
        <v>4199</v>
      </c>
      <c r="B1384" s="60" t="s">
        <v>4200</v>
      </c>
      <c r="C1384" s="60">
        <v>3968</v>
      </c>
      <c r="D1384" s="60"/>
      <c r="E1384" s="60"/>
      <c r="F1384" s="60"/>
      <c r="G1384" s="60">
        <v>1</v>
      </c>
    </row>
    <row r="1385" spans="1:7" x14ac:dyDescent="0.25">
      <c r="A1385" s="60" t="s">
        <v>4202</v>
      </c>
      <c r="B1385" s="60" t="s">
        <v>4203</v>
      </c>
      <c r="C1385" s="60">
        <v>3969</v>
      </c>
      <c r="D1385" s="60"/>
      <c r="E1385" s="60"/>
      <c r="F1385" s="60"/>
      <c r="G1385" s="60">
        <v>1</v>
      </c>
    </row>
    <row r="1386" spans="1:7" x14ac:dyDescent="0.25">
      <c r="A1386" s="60" t="s">
        <v>4205</v>
      </c>
      <c r="B1386" s="60" t="s">
        <v>4206</v>
      </c>
      <c r="C1386" s="60">
        <v>3970</v>
      </c>
      <c r="D1386" s="60"/>
      <c r="E1386" s="60"/>
      <c r="F1386" s="60"/>
      <c r="G1386" s="60">
        <v>1</v>
      </c>
    </row>
    <row r="1387" spans="1:7" x14ac:dyDescent="0.25">
      <c r="A1387" s="60" t="s">
        <v>4208</v>
      </c>
      <c r="B1387" s="60" t="s">
        <v>4209</v>
      </c>
      <c r="C1387" s="60">
        <v>3971</v>
      </c>
      <c r="D1387" s="60"/>
      <c r="E1387" s="60"/>
      <c r="F1387" s="60"/>
      <c r="G1387" s="60">
        <v>1</v>
      </c>
    </row>
    <row r="1388" spans="1:7" x14ac:dyDescent="0.25">
      <c r="A1388" s="60" t="s">
        <v>4217</v>
      </c>
      <c r="B1388" s="60" t="s">
        <v>4218</v>
      </c>
      <c r="C1388" s="60">
        <v>3974</v>
      </c>
      <c r="D1388" s="60"/>
      <c r="E1388" s="60"/>
      <c r="F1388" s="60"/>
      <c r="G1388" s="60">
        <v>1</v>
      </c>
    </row>
    <row r="1389" spans="1:7" x14ac:dyDescent="0.25">
      <c r="A1389" s="60" t="s">
        <v>4220</v>
      </c>
      <c r="B1389" s="60" t="s">
        <v>4221</v>
      </c>
      <c r="C1389" s="60">
        <v>3975</v>
      </c>
      <c r="D1389" s="60"/>
      <c r="E1389" s="60"/>
      <c r="F1389" s="60"/>
      <c r="G1389" s="60">
        <v>1</v>
      </c>
    </row>
    <row r="1390" spans="1:7" x14ac:dyDescent="0.25">
      <c r="A1390" s="60" t="s">
        <v>4223</v>
      </c>
      <c r="B1390" s="60" t="s">
        <v>4224</v>
      </c>
      <c r="C1390" s="60">
        <v>3976</v>
      </c>
      <c r="D1390" s="60"/>
      <c r="E1390" s="60"/>
      <c r="F1390" s="60"/>
      <c r="G1390" s="60">
        <v>1</v>
      </c>
    </row>
    <row r="1391" spans="1:7" x14ac:dyDescent="0.25">
      <c r="A1391" s="60" t="s">
        <v>4226</v>
      </c>
      <c r="B1391" s="60" t="s">
        <v>4227</v>
      </c>
      <c r="C1391" s="60">
        <v>3977</v>
      </c>
      <c r="D1391" s="60"/>
      <c r="E1391" s="60"/>
      <c r="F1391" s="60"/>
      <c r="G1391" s="60">
        <v>1</v>
      </c>
    </row>
    <row r="1392" spans="1:7" x14ac:dyDescent="0.25">
      <c r="A1392" s="60" t="s">
        <v>4229</v>
      </c>
      <c r="B1392" s="60" t="s">
        <v>4230</v>
      </c>
      <c r="C1392" s="60">
        <v>3978</v>
      </c>
      <c r="D1392" s="60"/>
      <c r="E1392" s="60"/>
      <c r="F1392" s="60"/>
      <c r="G1392" s="60">
        <v>1</v>
      </c>
    </row>
    <row r="1393" spans="1:7" x14ac:dyDescent="0.25">
      <c r="A1393" s="60" t="s">
        <v>4232</v>
      </c>
      <c r="B1393" s="60" t="s">
        <v>4233</v>
      </c>
      <c r="C1393" s="60">
        <v>3979</v>
      </c>
      <c r="D1393" s="60"/>
      <c r="E1393" s="60"/>
      <c r="F1393" s="60"/>
      <c r="G1393" s="60">
        <v>1</v>
      </c>
    </row>
    <row r="1394" spans="1:7" x14ac:dyDescent="0.25">
      <c r="A1394" s="60" t="s">
        <v>4235</v>
      </c>
      <c r="B1394" s="60" t="s">
        <v>4236</v>
      </c>
      <c r="C1394" s="60">
        <v>3980</v>
      </c>
      <c r="D1394" s="60"/>
      <c r="E1394" s="60"/>
      <c r="F1394" s="60"/>
      <c r="G1394" s="60">
        <v>1</v>
      </c>
    </row>
    <row r="1395" spans="1:7" x14ac:dyDescent="0.25">
      <c r="A1395" s="60" t="s">
        <v>4241</v>
      </c>
      <c r="B1395" s="60" t="s">
        <v>4242</v>
      </c>
      <c r="C1395" s="60">
        <v>4112</v>
      </c>
      <c r="D1395" s="60"/>
      <c r="E1395" s="60"/>
      <c r="F1395" s="60"/>
      <c r="G1395" s="60">
        <v>1</v>
      </c>
    </row>
    <row r="1396" spans="1:7" x14ac:dyDescent="0.25">
      <c r="A1396" s="60" t="s">
        <v>4244</v>
      </c>
      <c r="B1396" s="60" t="s">
        <v>4245</v>
      </c>
      <c r="C1396" s="60">
        <v>4113</v>
      </c>
      <c r="D1396" s="60"/>
      <c r="E1396" s="60"/>
      <c r="F1396" s="60"/>
      <c r="G1396" s="60">
        <v>1</v>
      </c>
    </row>
    <row r="1397" spans="1:7" x14ac:dyDescent="0.25">
      <c r="A1397" s="60" t="s">
        <v>4247</v>
      </c>
      <c r="B1397" s="60" t="s">
        <v>4248</v>
      </c>
      <c r="C1397" s="60">
        <v>4114</v>
      </c>
      <c r="D1397" s="60"/>
      <c r="E1397" s="60"/>
      <c r="F1397" s="60"/>
      <c r="G1397" s="60">
        <v>1</v>
      </c>
    </row>
    <row r="1398" spans="1:7" x14ac:dyDescent="0.25">
      <c r="A1398" s="60" t="s">
        <v>4250</v>
      </c>
      <c r="B1398" s="60" t="s">
        <v>4251</v>
      </c>
      <c r="C1398" s="60">
        <v>4115</v>
      </c>
      <c r="D1398" s="60"/>
      <c r="E1398" s="60"/>
      <c r="F1398" s="60"/>
      <c r="G1398" s="60">
        <v>1</v>
      </c>
    </row>
    <row r="1399" spans="1:7" x14ac:dyDescent="0.25">
      <c r="A1399" s="60" t="s">
        <v>4253</v>
      </c>
      <c r="B1399" s="60" t="s">
        <v>4254</v>
      </c>
      <c r="C1399" s="60">
        <v>4116</v>
      </c>
      <c r="D1399" s="60">
        <v>4149</v>
      </c>
      <c r="E1399" s="60"/>
      <c r="F1399" s="60"/>
      <c r="G1399" s="60">
        <v>2</v>
      </c>
    </row>
    <row r="1400" spans="1:7" x14ac:dyDescent="0.25">
      <c r="A1400" s="60" t="s">
        <v>4256</v>
      </c>
      <c r="B1400" s="60" t="s">
        <v>4257</v>
      </c>
      <c r="C1400" s="60">
        <v>4117</v>
      </c>
      <c r="D1400" s="60"/>
      <c r="E1400" s="60"/>
      <c r="F1400" s="60"/>
      <c r="G1400" s="60">
        <v>1</v>
      </c>
    </row>
    <row r="1401" spans="1:7" x14ac:dyDescent="0.25">
      <c r="A1401" s="60" t="s">
        <v>4259</v>
      </c>
      <c r="B1401" s="60" t="s">
        <v>4260</v>
      </c>
      <c r="C1401" s="60">
        <v>4118</v>
      </c>
      <c r="D1401" s="60"/>
      <c r="E1401" s="60"/>
      <c r="F1401" s="60"/>
      <c r="G1401" s="60">
        <v>1</v>
      </c>
    </row>
    <row r="1402" spans="1:7" x14ac:dyDescent="0.25">
      <c r="A1402" s="60" t="s">
        <v>4262</v>
      </c>
      <c r="B1402" s="60" t="s">
        <v>4263</v>
      </c>
      <c r="C1402" s="60">
        <v>4119</v>
      </c>
      <c r="D1402" s="60"/>
      <c r="E1402" s="60"/>
      <c r="F1402" s="60"/>
      <c r="G1402" s="60">
        <v>1</v>
      </c>
    </row>
    <row r="1403" spans="1:7" x14ac:dyDescent="0.25">
      <c r="A1403" s="60" t="s">
        <v>4265</v>
      </c>
      <c r="B1403" s="60" t="s">
        <v>4266</v>
      </c>
      <c r="C1403" s="60">
        <v>4120</v>
      </c>
      <c r="D1403" s="60"/>
      <c r="E1403" s="60"/>
      <c r="F1403" s="60"/>
      <c r="G1403" s="60">
        <v>1</v>
      </c>
    </row>
    <row r="1404" spans="1:7" x14ac:dyDescent="0.25">
      <c r="A1404" s="60" t="s">
        <v>4268</v>
      </c>
      <c r="B1404" s="60" t="s">
        <v>4269</v>
      </c>
      <c r="C1404" s="60">
        <v>4121</v>
      </c>
      <c r="D1404" s="60"/>
      <c r="E1404" s="60"/>
      <c r="F1404" s="60"/>
      <c r="G1404" s="60">
        <v>1</v>
      </c>
    </row>
    <row r="1405" spans="1:7" x14ac:dyDescent="0.25">
      <c r="A1405" s="60" t="s">
        <v>4271</v>
      </c>
      <c r="B1405" s="60" t="s">
        <v>4272</v>
      </c>
      <c r="C1405" s="60">
        <v>4122</v>
      </c>
      <c r="D1405" s="60"/>
      <c r="E1405" s="60"/>
      <c r="F1405" s="60"/>
      <c r="G1405" s="60">
        <v>1</v>
      </c>
    </row>
    <row r="1406" spans="1:7" x14ac:dyDescent="0.25">
      <c r="A1406" s="60" t="s">
        <v>4274</v>
      </c>
      <c r="B1406" s="60" t="s">
        <v>4275</v>
      </c>
      <c r="C1406" s="60">
        <v>4123</v>
      </c>
      <c r="D1406" s="60"/>
      <c r="E1406" s="60"/>
      <c r="F1406" s="60"/>
      <c r="G1406" s="60">
        <v>1</v>
      </c>
    </row>
    <row r="1407" spans="1:7" x14ac:dyDescent="0.25">
      <c r="A1407" s="60" t="s">
        <v>4277</v>
      </c>
      <c r="B1407" s="60" t="s">
        <v>4278</v>
      </c>
      <c r="C1407" s="60">
        <v>4124</v>
      </c>
      <c r="D1407" s="60"/>
      <c r="E1407" s="60"/>
      <c r="F1407" s="60"/>
      <c r="G1407" s="60">
        <v>1</v>
      </c>
    </row>
    <row r="1408" spans="1:7" x14ac:dyDescent="0.25">
      <c r="A1408" s="60" t="s">
        <v>4280</v>
      </c>
      <c r="B1408" s="60" t="s">
        <v>4281</v>
      </c>
      <c r="C1408" s="60">
        <v>4130</v>
      </c>
      <c r="D1408" s="60"/>
      <c r="E1408" s="60"/>
      <c r="F1408" s="60"/>
      <c r="G1408" s="60">
        <v>1</v>
      </c>
    </row>
    <row r="1409" spans="1:7" x14ac:dyDescent="0.25">
      <c r="A1409" s="60" t="s">
        <v>4286</v>
      </c>
      <c r="B1409" s="60" t="s">
        <v>4287</v>
      </c>
      <c r="C1409" s="60">
        <v>4134</v>
      </c>
      <c r="D1409" s="60"/>
      <c r="E1409" s="60"/>
      <c r="F1409" s="60"/>
      <c r="G1409" s="60">
        <v>1</v>
      </c>
    </row>
    <row r="1410" spans="1:7" x14ac:dyDescent="0.25">
      <c r="A1410" s="60" t="s">
        <v>4289</v>
      </c>
      <c r="B1410" s="60" t="s">
        <v>4290</v>
      </c>
      <c r="C1410" s="60">
        <v>4135</v>
      </c>
      <c r="D1410" s="60"/>
      <c r="E1410" s="60"/>
      <c r="F1410" s="60"/>
      <c r="G1410" s="60">
        <v>1</v>
      </c>
    </row>
    <row r="1411" spans="1:7" x14ac:dyDescent="0.25">
      <c r="A1411" s="60" t="s">
        <v>4292</v>
      </c>
      <c r="B1411" s="60" t="s">
        <v>4293</v>
      </c>
      <c r="C1411" s="60">
        <v>4138</v>
      </c>
      <c r="D1411" s="60"/>
      <c r="E1411" s="60"/>
      <c r="F1411" s="60"/>
      <c r="G1411" s="60">
        <v>1</v>
      </c>
    </row>
    <row r="1412" spans="1:7" x14ac:dyDescent="0.25">
      <c r="A1412" s="60" t="s">
        <v>4295</v>
      </c>
      <c r="B1412" s="60" t="s">
        <v>4296</v>
      </c>
      <c r="C1412" s="60">
        <v>4139</v>
      </c>
      <c r="D1412" s="60"/>
      <c r="E1412" s="60"/>
      <c r="F1412" s="60"/>
      <c r="G1412" s="60">
        <v>1</v>
      </c>
    </row>
    <row r="1413" spans="1:7" x14ac:dyDescent="0.25">
      <c r="A1413" s="60" t="s">
        <v>4298</v>
      </c>
      <c r="B1413" s="60" t="s">
        <v>4299</v>
      </c>
      <c r="C1413" s="60">
        <v>4140</v>
      </c>
      <c r="D1413" s="60"/>
      <c r="E1413" s="60"/>
      <c r="F1413" s="60"/>
      <c r="G1413" s="60">
        <v>1</v>
      </c>
    </row>
    <row r="1414" spans="1:7" x14ac:dyDescent="0.25">
      <c r="A1414" s="60" t="s">
        <v>4301</v>
      </c>
      <c r="B1414" s="60" t="s">
        <v>4302</v>
      </c>
      <c r="C1414" s="60">
        <v>4141</v>
      </c>
      <c r="D1414" s="60"/>
      <c r="E1414" s="60"/>
      <c r="F1414" s="60"/>
      <c r="G1414" s="60">
        <v>1</v>
      </c>
    </row>
    <row r="1415" spans="1:7" x14ac:dyDescent="0.25">
      <c r="A1415" s="60" t="s">
        <v>4304</v>
      </c>
      <c r="B1415" s="60" t="s">
        <v>4305</v>
      </c>
      <c r="C1415" s="60">
        <v>4142</v>
      </c>
      <c r="D1415" s="60"/>
      <c r="E1415" s="60"/>
      <c r="F1415" s="60"/>
      <c r="G1415" s="60">
        <v>1</v>
      </c>
    </row>
    <row r="1416" spans="1:7" x14ac:dyDescent="0.25">
      <c r="A1416" s="60" t="s">
        <v>4307</v>
      </c>
      <c r="B1416" s="60" t="s">
        <v>4308</v>
      </c>
      <c r="C1416" s="60">
        <v>4143</v>
      </c>
      <c r="D1416" s="60"/>
      <c r="E1416" s="60"/>
      <c r="F1416" s="60"/>
      <c r="G1416" s="60">
        <v>1</v>
      </c>
    </row>
    <row r="1417" spans="1:7" x14ac:dyDescent="0.25">
      <c r="A1417" s="60" t="s">
        <v>4310</v>
      </c>
      <c r="B1417" s="60" t="s">
        <v>4311</v>
      </c>
      <c r="C1417" s="60">
        <v>4144</v>
      </c>
      <c r="D1417" s="60"/>
      <c r="E1417" s="60"/>
      <c r="F1417" s="60"/>
      <c r="G1417" s="60">
        <v>1</v>
      </c>
    </row>
    <row r="1418" spans="1:7" x14ac:dyDescent="0.25">
      <c r="A1418" s="60" t="s">
        <v>4313</v>
      </c>
      <c r="B1418" s="60" t="s">
        <v>4314</v>
      </c>
      <c r="C1418" s="60">
        <v>4145</v>
      </c>
      <c r="D1418" s="60"/>
      <c r="E1418" s="60"/>
      <c r="F1418" s="60"/>
      <c r="G1418" s="60">
        <v>1</v>
      </c>
    </row>
    <row r="1419" spans="1:7" x14ac:dyDescent="0.25">
      <c r="A1419" s="60" t="s">
        <v>4316</v>
      </c>
      <c r="B1419" s="60" t="s">
        <v>4317</v>
      </c>
      <c r="C1419" s="60">
        <v>4146</v>
      </c>
      <c r="D1419" s="60"/>
      <c r="E1419" s="60"/>
      <c r="F1419" s="60"/>
      <c r="G1419" s="60">
        <v>1</v>
      </c>
    </row>
    <row r="1420" spans="1:7" x14ac:dyDescent="0.25">
      <c r="A1420" s="60" t="s">
        <v>4319</v>
      </c>
      <c r="B1420" s="60" t="s">
        <v>4320</v>
      </c>
      <c r="C1420" s="60">
        <v>4147</v>
      </c>
      <c r="D1420" s="60"/>
      <c r="E1420" s="60"/>
      <c r="F1420" s="60"/>
      <c r="G1420" s="60">
        <v>1</v>
      </c>
    </row>
    <row r="1421" spans="1:7" x14ac:dyDescent="0.25">
      <c r="A1421" s="60" t="s">
        <v>4322</v>
      </c>
      <c r="B1421" s="60" t="s">
        <v>4323</v>
      </c>
      <c r="C1421" s="60">
        <v>4148</v>
      </c>
      <c r="D1421" s="60"/>
      <c r="E1421" s="60"/>
      <c r="F1421" s="60"/>
      <c r="G1421" s="60">
        <v>1</v>
      </c>
    </row>
    <row r="1422" spans="1:7" x14ac:dyDescent="0.25">
      <c r="A1422" s="60" t="s">
        <v>4326</v>
      </c>
      <c r="B1422" s="60" t="s">
        <v>4327</v>
      </c>
      <c r="C1422" s="60">
        <v>4153</v>
      </c>
      <c r="D1422" s="60"/>
      <c r="E1422" s="60"/>
      <c r="F1422" s="60"/>
      <c r="G1422" s="60">
        <v>1</v>
      </c>
    </row>
    <row r="1423" spans="1:7" x14ac:dyDescent="0.25">
      <c r="A1423" s="60" t="s">
        <v>4329</v>
      </c>
      <c r="B1423" s="60" t="s">
        <v>4330</v>
      </c>
      <c r="C1423" s="60">
        <v>4154</v>
      </c>
      <c r="D1423" s="60"/>
      <c r="E1423" s="60"/>
      <c r="F1423" s="60"/>
      <c r="G1423" s="60">
        <v>1</v>
      </c>
    </row>
    <row r="1424" spans="1:7" x14ac:dyDescent="0.25">
      <c r="A1424" s="60" t="s">
        <v>4332</v>
      </c>
      <c r="B1424" s="60" t="s">
        <v>4333</v>
      </c>
      <c r="C1424" s="60">
        <v>4157</v>
      </c>
      <c r="D1424" s="60"/>
      <c r="E1424" s="60"/>
      <c r="F1424" s="60"/>
      <c r="G1424" s="60">
        <v>1</v>
      </c>
    </row>
    <row r="1425" spans="1:7" x14ac:dyDescent="0.25">
      <c r="A1425" s="60" t="s">
        <v>4335</v>
      </c>
      <c r="B1425" s="60" t="s">
        <v>4336</v>
      </c>
      <c r="C1425" s="60">
        <v>4158</v>
      </c>
      <c r="D1425" s="60"/>
      <c r="E1425" s="60"/>
      <c r="F1425" s="60"/>
      <c r="G1425" s="60">
        <v>1</v>
      </c>
    </row>
    <row r="1426" spans="1:7" x14ac:dyDescent="0.25">
      <c r="A1426" s="60" t="s">
        <v>4338</v>
      </c>
      <c r="B1426" s="60" t="s">
        <v>4339</v>
      </c>
      <c r="C1426" s="60">
        <v>4159</v>
      </c>
      <c r="D1426" s="60"/>
      <c r="E1426" s="60"/>
      <c r="F1426" s="60"/>
      <c r="G1426" s="60">
        <v>1</v>
      </c>
    </row>
    <row r="1427" spans="1:7" x14ac:dyDescent="0.25">
      <c r="A1427" s="60" t="s">
        <v>4341</v>
      </c>
      <c r="B1427" s="60" t="s">
        <v>4342</v>
      </c>
      <c r="C1427" s="60">
        <v>4160</v>
      </c>
      <c r="D1427" s="60"/>
      <c r="E1427" s="60"/>
      <c r="F1427" s="60"/>
      <c r="G1427" s="60">
        <v>1</v>
      </c>
    </row>
    <row r="1428" spans="1:7" x14ac:dyDescent="0.25">
      <c r="A1428" s="60" t="s">
        <v>4344</v>
      </c>
      <c r="B1428" s="60" t="s">
        <v>4345</v>
      </c>
      <c r="C1428" s="60">
        <v>4161</v>
      </c>
      <c r="D1428" s="60"/>
      <c r="E1428" s="60"/>
      <c r="F1428" s="60"/>
      <c r="G1428" s="60">
        <v>1</v>
      </c>
    </row>
    <row r="1429" spans="1:7" x14ac:dyDescent="0.25">
      <c r="A1429" s="60" t="s">
        <v>4347</v>
      </c>
      <c r="B1429" s="60" t="s">
        <v>4348</v>
      </c>
      <c r="C1429" s="60">
        <v>4162</v>
      </c>
      <c r="D1429" s="60"/>
      <c r="E1429" s="60"/>
      <c r="F1429" s="60"/>
      <c r="G1429" s="60">
        <v>1</v>
      </c>
    </row>
    <row r="1430" spans="1:7" x14ac:dyDescent="0.25">
      <c r="A1430" s="60" t="s">
        <v>4350</v>
      </c>
      <c r="B1430" s="60" t="s">
        <v>4351</v>
      </c>
      <c r="C1430" s="60">
        <v>4163</v>
      </c>
      <c r="D1430" s="60"/>
      <c r="E1430" s="60"/>
      <c r="F1430" s="60"/>
      <c r="G1430" s="60">
        <v>1</v>
      </c>
    </row>
    <row r="1431" spans="1:7" x14ac:dyDescent="0.25">
      <c r="A1431" s="60" t="s">
        <v>4353</v>
      </c>
      <c r="B1431" s="60" t="s">
        <v>4354</v>
      </c>
      <c r="C1431" s="60">
        <v>4167</v>
      </c>
      <c r="D1431" s="60"/>
      <c r="E1431" s="60"/>
      <c r="F1431" s="60"/>
      <c r="G1431" s="60">
        <v>1</v>
      </c>
    </row>
    <row r="1432" spans="1:7" x14ac:dyDescent="0.25">
      <c r="A1432" s="60" t="s">
        <v>4356</v>
      </c>
      <c r="B1432" s="60" t="s">
        <v>4357</v>
      </c>
      <c r="C1432" s="60">
        <v>4168</v>
      </c>
      <c r="D1432" s="60"/>
      <c r="E1432" s="60"/>
      <c r="F1432" s="60"/>
      <c r="G1432" s="60">
        <v>1</v>
      </c>
    </row>
    <row r="1433" spans="1:7" x14ac:dyDescent="0.25">
      <c r="A1433" s="60" t="s">
        <v>4359</v>
      </c>
      <c r="B1433" s="60" t="s">
        <v>4360</v>
      </c>
      <c r="C1433" s="60">
        <v>4169</v>
      </c>
      <c r="D1433" s="60"/>
      <c r="E1433" s="60"/>
      <c r="F1433" s="60"/>
      <c r="G1433" s="60">
        <v>1</v>
      </c>
    </row>
    <row r="1434" spans="1:7" x14ac:dyDescent="0.25">
      <c r="A1434" s="60" t="s">
        <v>4362</v>
      </c>
      <c r="B1434" s="60" t="s">
        <v>4363</v>
      </c>
      <c r="C1434" s="60">
        <v>4170</v>
      </c>
      <c r="D1434" s="60"/>
      <c r="E1434" s="60"/>
      <c r="F1434" s="60"/>
      <c r="G1434" s="60">
        <v>1</v>
      </c>
    </row>
    <row r="1435" spans="1:7" x14ac:dyDescent="0.25">
      <c r="A1435" s="60" t="s">
        <v>4365</v>
      </c>
      <c r="B1435" s="60" t="s">
        <v>4366</v>
      </c>
      <c r="C1435" s="60">
        <v>4171</v>
      </c>
      <c r="D1435" s="60"/>
      <c r="E1435" s="60"/>
      <c r="F1435" s="60"/>
      <c r="G1435" s="60">
        <v>1</v>
      </c>
    </row>
    <row r="1436" spans="1:7" x14ac:dyDescent="0.25">
      <c r="A1436" s="60" t="s">
        <v>4368</v>
      </c>
      <c r="B1436" s="60" t="s">
        <v>4369</v>
      </c>
      <c r="C1436" s="60">
        <v>4172</v>
      </c>
      <c r="D1436" s="60"/>
      <c r="E1436" s="60"/>
      <c r="F1436" s="60"/>
      <c r="G1436" s="60">
        <v>1</v>
      </c>
    </row>
    <row r="1437" spans="1:7" x14ac:dyDescent="0.25">
      <c r="A1437" s="60" t="s">
        <v>4371</v>
      </c>
      <c r="B1437" s="60" t="s">
        <v>4372</v>
      </c>
      <c r="C1437" s="60">
        <v>4273</v>
      </c>
      <c r="D1437" s="60"/>
      <c r="E1437" s="60"/>
      <c r="F1437" s="60"/>
      <c r="G1437" s="60">
        <v>1</v>
      </c>
    </row>
    <row r="1438" spans="1:7" x14ac:dyDescent="0.25">
      <c r="A1438" s="60" t="s">
        <v>4374</v>
      </c>
      <c r="B1438" s="60" t="s">
        <v>4375</v>
      </c>
      <c r="C1438" s="60">
        <v>4274</v>
      </c>
      <c r="D1438" s="60"/>
      <c r="E1438" s="60"/>
      <c r="F1438" s="60"/>
      <c r="G1438" s="60">
        <v>1</v>
      </c>
    </row>
    <row r="1439" spans="1:7" x14ac:dyDescent="0.25">
      <c r="A1439" s="60" t="s">
        <v>4377</v>
      </c>
      <c r="B1439" s="60" t="s">
        <v>4378</v>
      </c>
      <c r="C1439" s="60">
        <v>4275</v>
      </c>
      <c r="D1439" s="60"/>
      <c r="E1439" s="60"/>
      <c r="F1439" s="60"/>
      <c r="G1439" s="60">
        <v>1</v>
      </c>
    </row>
    <row r="1440" spans="1:7" x14ac:dyDescent="0.25">
      <c r="A1440" s="60" t="s">
        <v>4380</v>
      </c>
      <c r="B1440" s="60" t="s">
        <v>4381</v>
      </c>
      <c r="C1440" s="60">
        <v>4276</v>
      </c>
      <c r="D1440" s="60"/>
      <c r="E1440" s="60"/>
      <c r="F1440" s="60"/>
      <c r="G1440" s="60">
        <v>1</v>
      </c>
    </row>
    <row r="1441" spans="1:7" x14ac:dyDescent="0.25">
      <c r="A1441" s="60" t="s">
        <v>4383</v>
      </c>
      <c r="B1441" s="60" t="s">
        <v>4384</v>
      </c>
      <c r="C1441" s="60">
        <v>4277</v>
      </c>
      <c r="D1441" s="60"/>
      <c r="E1441" s="60"/>
      <c r="F1441" s="60"/>
      <c r="G1441" s="60">
        <v>1</v>
      </c>
    </row>
    <row r="1442" spans="1:7" x14ac:dyDescent="0.25">
      <c r="A1442" s="60" t="s">
        <v>4386</v>
      </c>
      <c r="B1442" s="60" t="s">
        <v>4387</v>
      </c>
      <c r="C1442" s="60">
        <v>4278</v>
      </c>
      <c r="D1442" s="60"/>
      <c r="E1442" s="60"/>
      <c r="F1442" s="60"/>
      <c r="G1442" s="60">
        <v>1</v>
      </c>
    </row>
    <row r="1443" spans="1:7" x14ac:dyDescent="0.25">
      <c r="A1443" s="60" t="s">
        <v>4389</v>
      </c>
      <c r="B1443" s="60" t="s">
        <v>4390</v>
      </c>
      <c r="C1443" s="60">
        <v>4279</v>
      </c>
      <c r="D1443" s="60"/>
      <c r="E1443" s="60"/>
      <c r="F1443" s="60"/>
      <c r="G1443" s="60">
        <v>1</v>
      </c>
    </row>
    <row r="1444" spans="1:7" x14ac:dyDescent="0.25">
      <c r="A1444" s="60" t="s">
        <v>4392</v>
      </c>
      <c r="B1444" s="60" t="s">
        <v>4393</v>
      </c>
      <c r="C1444" s="60">
        <v>4280</v>
      </c>
      <c r="D1444" s="60"/>
      <c r="E1444" s="60"/>
      <c r="F1444" s="60"/>
      <c r="G1444" s="60">
        <v>1</v>
      </c>
    </row>
    <row r="1445" spans="1:7" x14ac:dyDescent="0.25">
      <c r="A1445" s="60" t="s">
        <v>4395</v>
      </c>
      <c r="B1445" s="60" t="s">
        <v>4396</v>
      </c>
      <c r="C1445" s="60">
        <v>4281</v>
      </c>
      <c r="D1445" s="60"/>
      <c r="E1445" s="60"/>
      <c r="F1445" s="60"/>
      <c r="G1445" s="60">
        <v>1</v>
      </c>
    </row>
    <row r="1446" spans="1:7" x14ac:dyDescent="0.25">
      <c r="A1446" s="60" t="s">
        <v>4398</v>
      </c>
      <c r="B1446" s="60" t="s">
        <v>4399</v>
      </c>
      <c r="C1446" s="60">
        <v>4282</v>
      </c>
      <c r="D1446" s="60"/>
      <c r="E1446" s="60"/>
      <c r="F1446" s="60"/>
      <c r="G1446" s="60">
        <v>1</v>
      </c>
    </row>
    <row r="1447" spans="1:7" x14ac:dyDescent="0.25">
      <c r="A1447" s="60" t="s">
        <v>4401</v>
      </c>
      <c r="B1447" s="60" t="s">
        <v>4402</v>
      </c>
      <c r="C1447" s="60">
        <v>4283</v>
      </c>
      <c r="D1447" s="60"/>
      <c r="E1447" s="60"/>
      <c r="F1447" s="60"/>
      <c r="G1447" s="60">
        <v>1</v>
      </c>
    </row>
    <row r="1448" spans="1:7" x14ac:dyDescent="0.25">
      <c r="A1448" s="60" t="s">
        <v>4404</v>
      </c>
      <c r="B1448" s="60" t="s">
        <v>4405</v>
      </c>
      <c r="C1448" s="60">
        <v>4284</v>
      </c>
      <c r="D1448" s="60"/>
      <c r="E1448" s="60"/>
      <c r="F1448" s="60"/>
      <c r="G1448" s="60">
        <v>1</v>
      </c>
    </row>
    <row r="1449" spans="1:7" x14ac:dyDescent="0.25">
      <c r="A1449" s="60" t="s">
        <v>4407</v>
      </c>
      <c r="B1449" s="60" t="s">
        <v>4408</v>
      </c>
      <c r="C1449" s="60">
        <v>4285</v>
      </c>
      <c r="D1449" s="60"/>
      <c r="E1449" s="60"/>
      <c r="F1449" s="60"/>
      <c r="G1449" s="60">
        <v>1</v>
      </c>
    </row>
    <row r="1450" spans="1:7" x14ac:dyDescent="0.25">
      <c r="A1450" s="60" t="s">
        <v>4410</v>
      </c>
      <c r="B1450" s="60" t="s">
        <v>4411</v>
      </c>
      <c r="C1450" s="60">
        <v>4286</v>
      </c>
      <c r="D1450" s="60"/>
      <c r="E1450" s="60"/>
      <c r="F1450" s="60"/>
      <c r="G1450" s="60">
        <v>1</v>
      </c>
    </row>
    <row r="1451" spans="1:7" x14ac:dyDescent="0.25">
      <c r="A1451" s="60" t="s">
        <v>4554</v>
      </c>
      <c r="B1451" s="60" t="s">
        <v>4555</v>
      </c>
      <c r="C1451" s="60">
        <v>4342</v>
      </c>
      <c r="D1451" s="60"/>
      <c r="E1451" s="60"/>
      <c r="F1451" s="60"/>
      <c r="G1451" s="60">
        <v>1</v>
      </c>
    </row>
    <row r="1452" spans="1:7" x14ac:dyDescent="0.25">
      <c r="A1452" s="60" t="s">
        <v>4413</v>
      </c>
      <c r="B1452" s="60" t="s">
        <v>4414</v>
      </c>
      <c r="C1452" s="60">
        <v>4288</v>
      </c>
      <c r="D1452" s="60"/>
      <c r="E1452" s="60"/>
      <c r="F1452" s="60"/>
      <c r="G1452" s="60">
        <v>1</v>
      </c>
    </row>
    <row r="1453" spans="1:7" x14ac:dyDescent="0.25">
      <c r="A1453" s="60" t="s">
        <v>4416</v>
      </c>
      <c r="B1453" s="60" t="s">
        <v>4417</v>
      </c>
      <c r="C1453" s="60">
        <v>4289</v>
      </c>
      <c r="D1453" s="60"/>
      <c r="E1453" s="60"/>
      <c r="F1453" s="60"/>
      <c r="G1453" s="60">
        <v>1</v>
      </c>
    </row>
    <row r="1454" spans="1:7" x14ac:dyDescent="0.25">
      <c r="A1454" s="60" t="s">
        <v>4419</v>
      </c>
      <c r="B1454" s="60" t="s">
        <v>4420</v>
      </c>
      <c r="C1454" s="60">
        <v>4290</v>
      </c>
      <c r="D1454" s="60"/>
      <c r="E1454" s="60"/>
      <c r="F1454" s="60"/>
      <c r="G1454" s="60">
        <v>1</v>
      </c>
    </row>
    <row r="1455" spans="1:7" x14ac:dyDescent="0.25">
      <c r="A1455" s="60" t="s">
        <v>4422</v>
      </c>
      <c r="B1455" s="60" t="s">
        <v>4423</v>
      </c>
      <c r="C1455" s="60">
        <v>4291</v>
      </c>
      <c r="D1455" s="60"/>
      <c r="E1455" s="60"/>
      <c r="F1455" s="60"/>
      <c r="G1455" s="60">
        <v>1</v>
      </c>
    </row>
    <row r="1456" spans="1:7" x14ac:dyDescent="0.25">
      <c r="A1456" s="60" t="s">
        <v>4425</v>
      </c>
      <c r="B1456" s="60" t="s">
        <v>4426</v>
      </c>
      <c r="C1456" s="60">
        <v>4292</v>
      </c>
      <c r="D1456" s="60"/>
      <c r="E1456" s="60"/>
      <c r="F1456" s="60"/>
      <c r="G1456" s="60">
        <v>1</v>
      </c>
    </row>
    <row r="1457" spans="1:7" x14ac:dyDescent="0.25">
      <c r="A1457" s="60" t="s">
        <v>4428</v>
      </c>
      <c r="B1457" s="60" t="s">
        <v>4429</v>
      </c>
      <c r="C1457" s="60">
        <v>4293</v>
      </c>
      <c r="D1457" s="60"/>
      <c r="E1457" s="60"/>
      <c r="F1457" s="60"/>
      <c r="G1457" s="60">
        <v>1</v>
      </c>
    </row>
    <row r="1458" spans="1:7" x14ac:dyDescent="0.25">
      <c r="A1458" s="60" t="s">
        <v>4431</v>
      </c>
      <c r="B1458" s="60" t="s">
        <v>4432</v>
      </c>
      <c r="C1458" s="60">
        <v>4294</v>
      </c>
      <c r="D1458" s="60"/>
      <c r="E1458" s="60"/>
      <c r="F1458" s="60"/>
      <c r="G1458" s="60">
        <v>1</v>
      </c>
    </row>
    <row r="1459" spans="1:7" x14ac:dyDescent="0.25">
      <c r="A1459" s="60" t="s">
        <v>4434</v>
      </c>
      <c r="B1459" s="60" t="s">
        <v>4435</v>
      </c>
      <c r="C1459" s="60">
        <v>4295</v>
      </c>
      <c r="D1459" s="60"/>
      <c r="E1459" s="60"/>
      <c r="F1459" s="60"/>
      <c r="G1459" s="60">
        <v>1</v>
      </c>
    </row>
    <row r="1460" spans="1:7" x14ac:dyDescent="0.25">
      <c r="A1460" s="60" t="s">
        <v>4437</v>
      </c>
      <c r="B1460" s="60" t="s">
        <v>4438</v>
      </c>
      <c r="C1460" s="60">
        <v>4296</v>
      </c>
      <c r="D1460" s="60"/>
      <c r="E1460" s="60"/>
      <c r="F1460" s="60"/>
      <c r="G1460" s="60">
        <v>1</v>
      </c>
    </row>
    <row r="1461" spans="1:7" x14ac:dyDescent="0.25">
      <c r="A1461" s="60" t="s">
        <v>4440</v>
      </c>
      <c r="B1461" s="60" t="s">
        <v>4441</v>
      </c>
      <c r="C1461" s="60">
        <v>4297</v>
      </c>
      <c r="D1461" s="60"/>
      <c r="E1461" s="60"/>
      <c r="F1461" s="60"/>
      <c r="G1461" s="60">
        <v>1</v>
      </c>
    </row>
    <row r="1462" spans="1:7" x14ac:dyDescent="0.25">
      <c r="A1462" s="60" t="s">
        <v>4443</v>
      </c>
      <c r="B1462" s="60" t="s">
        <v>4444</v>
      </c>
      <c r="C1462" s="60">
        <v>4298</v>
      </c>
      <c r="D1462" s="60"/>
      <c r="E1462" s="60"/>
      <c r="F1462" s="60"/>
      <c r="G1462" s="60">
        <v>1</v>
      </c>
    </row>
    <row r="1463" spans="1:7" x14ac:dyDescent="0.25">
      <c r="A1463" s="60" t="s">
        <v>4446</v>
      </c>
      <c r="B1463" s="60" t="s">
        <v>4447</v>
      </c>
      <c r="C1463" s="60">
        <v>4299</v>
      </c>
      <c r="D1463" s="60"/>
      <c r="E1463" s="60"/>
      <c r="F1463" s="60"/>
      <c r="G1463" s="60">
        <v>1</v>
      </c>
    </row>
    <row r="1464" spans="1:7" x14ac:dyDescent="0.25">
      <c r="A1464" s="60" t="s">
        <v>4449</v>
      </c>
      <c r="B1464" s="60" t="s">
        <v>4450</v>
      </c>
      <c r="C1464" s="60">
        <v>4300</v>
      </c>
      <c r="D1464" s="60"/>
      <c r="E1464" s="60"/>
      <c r="F1464" s="60"/>
      <c r="G1464" s="60">
        <v>1</v>
      </c>
    </row>
    <row r="1465" spans="1:7" x14ac:dyDescent="0.25">
      <c r="A1465" s="60" t="s">
        <v>4452</v>
      </c>
      <c r="B1465" s="60" t="s">
        <v>4453</v>
      </c>
      <c r="C1465" s="60">
        <v>4301</v>
      </c>
      <c r="D1465" s="60"/>
      <c r="E1465" s="60"/>
      <c r="F1465" s="60"/>
      <c r="G1465" s="60">
        <v>1</v>
      </c>
    </row>
    <row r="1466" spans="1:7" x14ac:dyDescent="0.25">
      <c r="A1466" s="60" t="s">
        <v>4455</v>
      </c>
      <c r="B1466" s="60" t="s">
        <v>4456</v>
      </c>
      <c r="C1466" s="60">
        <v>4302</v>
      </c>
      <c r="D1466" s="60"/>
      <c r="E1466" s="60"/>
      <c r="F1466" s="60"/>
      <c r="G1466" s="60">
        <v>1</v>
      </c>
    </row>
    <row r="1467" spans="1:7" x14ac:dyDescent="0.25">
      <c r="A1467" s="60" t="s">
        <v>4458</v>
      </c>
      <c r="B1467" s="60" t="s">
        <v>4459</v>
      </c>
      <c r="C1467" s="60">
        <v>4303</v>
      </c>
      <c r="D1467" s="60"/>
      <c r="E1467" s="60"/>
      <c r="F1467" s="60"/>
      <c r="G1467" s="60">
        <v>1</v>
      </c>
    </row>
    <row r="1468" spans="1:7" x14ac:dyDescent="0.25">
      <c r="A1468" s="60" t="s">
        <v>4461</v>
      </c>
      <c r="B1468" s="60" t="s">
        <v>4462</v>
      </c>
      <c r="C1468" s="60">
        <v>4304</v>
      </c>
      <c r="D1468" s="60"/>
      <c r="E1468" s="60"/>
      <c r="F1468" s="60"/>
      <c r="G1468" s="60">
        <v>1</v>
      </c>
    </row>
    <row r="1469" spans="1:7" x14ac:dyDescent="0.25">
      <c r="A1469" s="60" t="s">
        <v>4464</v>
      </c>
      <c r="B1469" s="60" t="s">
        <v>4465</v>
      </c>
      <c r="C1469" s="60">
        <v>4305</v>
      </c>
      <c r="D1469" s="60"/>
      <c r="E1469" s="60"/>
      <c r="F1469" s="60"/>
      <c r="G1469" s="60">
        <v>1</v>
      </c>
    </row>
    <row r="1470" spans="1:7" x14ac:dyDescent="0.25">
      <c r="A1470" s="60" t="s">
        <v>4467</v>
      </c>
      <c r="B1470" s="60" t="s">
        <v>4468</v>
      </c>
      <c r="C1470" s="60">
        <v>4306</v>
      </c>
      <c r="D1470" s="60"/>
      <c r="E1470" s="60"/>
      <c r="F1470" s="60"/>
      <c r="G1470" s="60">
        <v>1</v>
      </c>
    </row>
    <row r="1471" spans="1:7" x14ac:dyDescent="0.25">
      <c r="A1471" s="60" t="s">
        <v>4470</v>
      </c>
      <c r="B1471" s="60" t="s">
        <v>4471</v>
      </c>
      <c r="C1471" s="60">
        <v>4307</v>
      </c>
      <c r="D1471" s="60"/>
      <c r="E1471" s="60"/>
      <c r="F1471" s="60"/>
      <c r="G1471" s="60">
        <v>1</v>
      </c>
    </row>
    <row r="1472" spans="1:7" x14ac:dyDescent="0.25">
      <c r="A1472" s="60" t="s">
        <v>4473</v>
      </c>
      <c r="B1472" s="60" t="s">
        <v>4474</v>
      </c>
      <c r="C1472" s="60">
        <v>4308</v>
      </c>
      <c r="D1472" s="60"/>
      <c r="E1472" s="60"/>
      <c r="F1472" s="60"/>
      <c r="G1472" s="60">
        <v>1</v>
      </c>
    </row>
    <row r="1473" spans="1:7" x14ac:dyDescent="0.25">
      <c r="A1473" s="60" t="s">
        <v>4476</v>
      </c>
      <c r="B1473" s="60" t="s">
        <v>4477</v>
      </c>
      <c r="C1473" s="60">
        <v>4309</v>
      </c>
      <c r="D1473" s="60"/>
      <c r="E1473" s="60"/>
      <c r="F1473" s="60"/>
      <c r="G1473" s="60">
        <v>1</v>
      </c>
    </row>
    <row r="1474" spans="1:7" x14ac:dyDescent="0.25">
      <c r="A1474" s="60" t="s">
        <v>4479</v>
      </c>
      <c r="B1474" s="60" t="s">
        <v>4480</v>
      </c>
      <c r="C1474" s="60">
        <v>4310</v>
      </c>
      <c r="D1474" s="60"/>
      <c r="E1474" s="60"/>
      <c r="F1474" s="60"/>
      <c r="G1474" s="60">
        <v>1</v>
      </c>
    </row>
    <row r="1475" spans="1:7" x14ac:dyDescent="0.25">
      <c r="A1475" s="60" t="s">
        <v>4482</v>
      </c>
      <c r="B1475" s="60" t="s">
        <v>4483</v>
      </c>
      <c r="C1475" s="60">
        <v>4312</v>
      </c>
      <c r="D1475" s="60"/>
      <c r="E1475" s="60"/>
      <c r="F1475" s="60"/>
      <c r="G1475" s="60">
        <v>1</v>
      </c>
    </row>
    <row r="1476" spans="1:7" x14ac:dyDescent="0.25">
      <c r="A1476" s="60" t="s">
        <v>4485</v>
      </c>
      <c r="B1476" s="60" t="s">
        <v>4486</v>
      </c>
      <c r="C1476" s="60">
        <v>4313</v>
      </c>
      <c r="D1476" s="60"/>
      <c r="E1476" s="60"/>
      <c r="F1476" s="60"/>
      <c r="G1476" s="60">
        <v>1</v>
      </c>
    </row>
    <row r="1477" spans="1:7" x14ac:dyDescent="0.25">
      <c r="A1477" s="60" t="s">
        <v>4488</v>
      </c>
      <c r="B1477" s="60" t="s">
        <v>4489</v>
      </c>
      <c r="C1477" s="60">
        <v>4314</v>
      </c>
      <c r="D1477" s="60"/>
      <c r="E1477" s="60"/>
      <c r="F1477" s="60"/>
      <c r="G1477" s="60">
        <v>1</v>
      </c>
    </row>
    <row r="1478" spans="1:7" x14ac:dyDescent="0.25">
      <c r="A1478" s="60" t="s">
        <v>4491</v>
      </c>
      <c r="B1478" s="60" t="s">
        <v>4492</v>
      </c>
      <c r="C1478" s="60">
        <v>4317</v>
      </c>
      <c r="D1478" s="60"/>
      <c r="E1478" s="60"/>
      <c r="F1478" s="60"/>
      <c r="G1478" s="60">
        <v>1</v>
      </c>
    </row>
    <row r="1479" spans="1:7" x14ac:dyDescent="0.25">
      <c r="A1479" s="60" t="s">
        <v>4494</v>
      </c>
      <c r="B1479" s="60" t="s">
        <v>4495</v>
      </c>
      <c r="C1479" s="60">
        <v>4318</v>
      </c>
      <c r="D1479" s="60"/>
      <c r="E1479" s="60"/>
      <c r="F1479" s="60"/>
      <c r="G1479" s="60">
        <v>1</v>
      </c>
    </row>
    <row r="1480" spans="1:7" x14ac:dyDescent="0.25">
      <c r="A1480" s="60" t="s">
        <v>4497</v>
      </c>
      <c r="B1480" s="60" t="s">
        <v>4498</v>
      </c>
      <c r="C1480" s="60">
        <v>4322</v>
      </c>
      <c r="D1480" s="60"/>
      <c r="E1480" s="60"/>
      <c r="F1480" s="60"/>
      <c r="G1480" s="60">
        <v>1</v>
      </c>
    </row>
    <row r="1481" spans="1:7" x14ac:dyDescent="0.25">
      <c r="A1481" s="60" t="s">
        <v>4500</v>
      </c>
      <c r="B1481" s="60" t="s">
        <v>4501</v>
      </c>
      <c r="C1481" s="60">
        <v>4323</v>
      </c>
      <c r="D1481" s="60"/>
      <c r="E1481" s="60"/>
      <c r="F1481" s="60"/>
      <c r="G1481" s="60">
        <v>1</v>
      </c>
    </row>
    <row r="1482" spans="1:7" x14ac:dyDescent="0.25">
      <c r="A1482" s="60" t="s">
        <v>4503</v>
      </c>
      <c r="B1482" s="60" t="s">
        <v>4504</v>
      </c>
      <c r="C1482" s="60">
        <v>4324</v>
      </c>
      <c r="D1482" s="60"/>
      <c r="E1482" s="60"/>
      <c r="F1482" s="60"/>
      <c r="G1482" s="60">
        <v>1</v>
      </c>
    </row>
    <row r="1483" spans="1:7" x14ac:dyDescent="0.25">
      <c r="A1483" s="60" t="s">
        <v>4506</v>
      </c>
      <c r="B1483" s="60" t="s">
        <v>4507</v>
      </c>
      <c r="C1483" s="60">
        <v>4325</v>
      </c>
      <c r="D1483" s="60"/>
      <c r="E1483" s="60"/>
      <c r="F1483" s="60"/>
      <c r="G1483" s="60">
        <v>1</v>
      </c>
    </row>
    <row r="1484" spans="1:7" x14ac:dyDescent="0.25">
      <c r="A1484" s="60" t="s">
        <v>4557</v>
      </c>
      <c r="B1484" s="60" t="s">
        <v>4558</v>
      </c>
      <c r="C1484" s="60">
        <v>4343</v>
      </c>
      <c r="D1484" s="60"/>
      <c r="E1484" s="60"/>
      <c r="F1484" s="60"/>
      <c r="G1484" s="60">
        <v>1</v>
      </c>
    </row>
    <row r="1485" spans="1:7" x14ac:dyDescent="0.25">
      <c r="A1485" s="60" t="s">
        <v>4509</v>
      </c>
      <c r="B1485" s="60" t="s">
        <v>4510</v>
      </c>
      <c r="C1485" s="60">
        <v>4326</v>
      </c>
      <c r="D1485" s="60"/>
      <c r="E1485" s="60"/>
      <c r="F1485" s="60"/>
      <c r="G1485" s="60">
        <v>1</v>
      </c>
    </row>
    <row r="1486" spans="1:7" x14ac:dyDescent="0.25">
      <c r="A1486" s="60" t="s">
        <v>4512</v>
      </c>
      <c r="B1486" s="60" t="s">
        <v>4513</v>
      </c>
      <c r="C1486" s="60">
        <v>4327</v>
      </c>
      <c r="D1486" s="60"/>
      <c r="E1486" s="60"/>
      <c r="F1486" s="60"/>
      <c r="G1486" s="60">
        <v>1</v>
      </c>
    </row>
    <row r="1487" spans="1:7" x14ac:dyDescent="0.25">
      <c r="A1487" s="60" t="s">
        <v>4515</v>
      </c>
      <c r="B1487" s="60" t="s">
        <v>4516</v>
      </c>
      <c r="C1487" s="60">
        <v>4328</v>
      </c>
      <c r="D1487" s="60"/>
      <c r="E1487" s="60"/>
      <c r="F1487" s="60"/>
      <c r="G1487" s="60">
        <v>1</v>
      </c>
    </row>
    <row r="1488" spans="1:7" x14ac:dyDescent="0.25">
      <c r="A1488" s="60" t="s">
        <v>4518</v>
      </c>
      <c r="B1488" s="60" t="s">
        <v>4519</v>
      </c>
      <c r="C1488" s="60">
        <v>4329</v>
      </c>
      <c r="D1488" s="60"/>
      <c r="E1488" s="60"/>
      <c r="F1488" s="60"/>
      <c r="G1488" s="60">
        <v>1</v>
      </c>
    </row>
    <row r="1489" spans="1:7" x14ac:dyDescent="0.25">
      <c r="A1489" s="60" t="s">
        <v>4521</v>
      </c>
      <c r="B1489" s="60" t="s">
        <v>4522</v>
      </c>
      <c r="C1489" s="60">
        <v>4330</v>
      </c>
      <c r="D1489" s="60"/>
      <c r="E1489" s="60"/>
      <c r="F1489" s="60"/>
      <c r="G1489" s="60">
        <v>1</v>
      </c>
    </row>
    <row r="1490" spans="1:7" x14ac:dyDescent="0.25">
      <c r="A1490" s="60" t="s">
        <v>4524</v>
      </c>
      <c r="B1490" s="60" t="s">
        <v>4525</v>
      </c>
      <c r="C1490" s="60">
        <v>4331</v>
      </c>
      <c r="D1490" s="60"/>
      <c r="E1490" s="60"/>
      <c r="F1490" s="60"/>
      <c r="G1490" s="60">
        <v>1</v>
      </c>
    </row>
    <row r="1491" spans="1:7" x14ac:dyDescent="0.25">
      <c r="A1491" s="60" t="s">
        <v>4527</v>
      </c>
      <c r="B1491" s="60" t="s">
        <v>4528</v>
      </c>
      <c r="C1491" s="60">
        <v>4332</v>
      </c>
      <c r="D1491" s="60"/>
      <c r="E1491" s="60"/>
      <c r="F1491" s="60"/>
      <c r="G1491" s="60">
        <v>1</v>
      </c>
    </row>
    <row r="1492" spans="1:7" x14ac:dyDescent="0.25">
      <c r="A1492" s="60" t="s">
        <v>4530</v>
      </c>
      <c r="B1492" s="60" t="s">
        <v>4531</v>
      </c>
      <c r="C1492" s="60">
        <v>4333</v>
      </c>
      <c r="D1492" s="60"/>
      <c r="E1492" s="60"/>
      <c r="F1492" s="60"/>
      <c r="G1492" s="60">
        <v>1</v>
      </c>
    </row>
    <row r="1493" spans="1:7" x14ac:dyDescent="0.25">
      <c r="A1493" s="60" t="s">
        <v>4533</v>
      </c>
      <c r="B1493" s="60" t="s">
        <v>4534</v>
      </c>
      <c r="C1493" s="60">
        <v>4334</v>
      </c>
      <c r="D1493" s="60"/>
      <c r="E1493" s="60"/>
      <c r="F1493" s="60"/>
      <c r="G1493" s="60">
        <v>1</v>
      </c>
    </row>
    <row r="1494" spans="1:7" x14ac:dyDescent="0.25">
      <c r="A1494" s="60" t="s">
        <v>4536</v>
      </c>
      <c r="B1494" s="60" t="s">
        <v>4537</v>
      </c>
      <c r="C1494" s="60">
        <v>4335</v>
      </c>
      <c r="D1494" s="60"/>
      <c r="E1494" s="60"/>
      <c r="F1494" s="60"/>
      <c r="G1494" s="60">
        <v>1</v>
      </c>
    </row>
    <row r="1495" spans="1:7" x14ac:dyDescent="0.25">
      <c r="A1495" s="60" t="s">
        <v>4539</v>
      </c>
      <c r="B1495" s="60" t="s">
        <v>4540</v>
      </c>
      <c r="C1495" s="60">
        <v>4336</v>
      </c>
      <c r="D1495" s="60"/>
      <c r="E1495" s="60"/>
      <c r="F1495" s="60"/>
      <c r="G1495" s="60">
        <v>1</v>
      </c>
    </row>
    <row r="1496" spans="1:7" x14ac:dyDescent="0.25">
      <c r="A1496" s="60" t="s">
        <v>4542</v>
      </c>
      <c r="B1496" s="60" t="s">
        <v>4543</v>
      </c>
      <c r="C1496" s="60">
        <v>4337</v>
      </c>
      <c r="D1496" s="60"/>
      <c r="E1496" s="60"/>
      <c r="F1496" s="60"/>
      <c r="G1496" s="60">
        <v>1</v>
      </c>
    </row>
    <row r="1497" spans="1:7" x14ac:dyDescent="0.25">
      <c r="A1497" s="60" t="s">
        <v>4545</v>
      </c>
      <c r="B1497" s="60" t="s">
        <v>4546</v>
      </c>
      <c r="C1497" s="60">
        <v>4338</v>
      </c>
      <c r="D1497" s="60"/>
      <c r="E1497" s="60"/>
      <c r="F1497" s="60"/>
      <c r="G1497" s="60">
        <v>1</v>
      </c>
    </row>
    <row r="1498" spans="1:7" x14ac:dyDescent="0.25">
      <c r="A1498" s="60" t="s">
        <v>4548</v>
      </c>
      <c r="B1498" s="60" t="s">
        <v>4549</v>
      </c>
      <c r="C1498" s="60">
        <v>4340</v>
      </c>
      <c r="D1498" s="60"/>
      <c r="E1498" s="60"/>
      <c r="F1498" s="60"/>
      <c r="G1498" s="60">
        <v>1</v>
      </c>
    </row>
    <row r="1499" spans="1:7" x14ac:dyDescent="0.25">
      <c r="A1499" s="60" t="s">
        <v>4560</v>
      </c>
      <c r="B1499" s="60" t="s">
        <v>4561</v>
      </c>
      <c r="C1499" s="60">
        <v>4344</v>
      </c>
      <c r="D1499" s="60"/>
      <c r="E1499" s="60"/>
      <c r="F1499" s="60"/>
      <c r="G1499" s="60">
        <v>1</v>
      </c>
    </row>
    <row r="1500" spans="1:7" x14ac:dyDescent="0.25">
      <c r="A1500" s="60" t="s">
        <v>4551</v>
      </c>
      <c r="B1500" s="60" t="s">
        <v>4552</v>
      </c>
      <c r="C1500" s="60">
        <v>4341</v>
      </c>
      <c r="D1500" s="60"/>
      <c r="E1500" s="60"/>
      <c r="F1500" s="60"/>
      <c r="G1500" s="60">
        <v>1</v>
      </c>
    </row>
    <row r="1501" spans="1:7" x14ac:dyDescent="0.25">
      <c r="A1501" s="60" t="s">
        <v>4563</v>
      </c>
      <c r="B1501" s="60" t="s">
        <v>4564</v>
      </c>
      <c r="C1501" s="60">
        <v>4345</v>
      </c>
      <c r="D1501" s="60"/>
      <c r="E1501" s="60"/>
      <c r="F1501" s="60"/>
      <c r="G1501" s="60">
        <v>1</v>
      </c>
    </row>
    <row r="1502" spans="1:7" x14ac:dyDescent="0.25">
      <c r="A1502" s="60" t="s">
        <v>4569</v>
      </c>
      <c r="B1502" s="60" t="s">
        <v>4570</v>
      </c>
      <c r="C1502" s="60">
        <v>4513</v>
      </c>
      <c r="D1502" s="60"/>
      <c r="E1502" s="60"/>
      <c r="F1502" s="60"/>
      <c r="G1502" s="60">
        <v>1</v>
      </c>
    </row>
    <row r="1503" spans="1:7" x14ac:dyDescent="0.25">
      <c r="A1503" s="60" t="s">
        <v>4572</v>
      </c>
      <c r="B1503" s="60" t="s">
        <v>4573</v>
      </c>
      <c r="C1503" s="60">
        <v>4514</v>
      </c>
      <c r="D1503" s="60"/>
      <c r="E1503" s="60"/>
      <c r="F1503" s="60"/>
      <c r="G1503" s="60">
        <v>1</v>
      </c>
    </row>
    <row r="1504" spans="1:7" x14ac:dyDescent="0.25">
      <c r="A1504" s="60" t="s">
        <v>4575</v>
      </c>
      <c r="B1504" s="60" t="s">
        <v>4576</v>
      </c>
      <c r="C1504" s="60">
        <v>4515</v>
      </c>
      <c r="D1504" s="60"/>
      <c r="E1504" s="60"/>
      <c r="F1504" s="60"/>
      <c r="G1504" s="60">
        <v>1</v>
      </c>
    </row>
    <row r="1505" spans="1:7" x14ac:dyDescent="0.25">
      <c r="A1505" s="60" t="s">
        <v>4578</v>
      </c>
      <c r="B1505" s="60" t="s">
        <v>4579</v>
      </c>
      <c r="C1505" s="60">
        <v>4517</v>
      </c>
      <c r="D1505" s="60"/>
      <c r="E1505" s="60"/>
      <c r="F1505" s="60"/>
      <c r="G1505" s="60">
        <v>1</v>
      </c>
    </row>
    <row r="1506" spans="1:7" x14ac:dyDescent="0.25">
      <c r="A1506" s="60" t="s">
        <v>4581</v>
      </c>
      <c r="B1506" s="60" t="s">
        <v>4582</v>
      </c>
      <c r="C1506" s="60">
        <v>4518</v>
      </c>
      <c r="D1506" s="60"/>
      <c r="E1506" s="60"/>
      <c r="F1506" s="60"/>
      <c r="G1506" s="60">
        <v>1</v>
      </c>
    </row>
    <row r="1507" spans="1:7" x14ac:dyDescent="0.25">
      <c r="A1507" s="60" t="s">
        <v>4584</v>
      </c>
      <c r="B1507" s="60" t="s">
        <v>4585</v>
      </c>
      <c r="C1507" s="60">
        <v>4519</v>
      </c>
      <c r="D1507" s="60"/>
      <c r="E1507" s="60"/>
      <c r="F1507" s="60"/>
      <c r="G1507" s="60">
        <v>1</v>
      </c>
    </row>
    <row r="1508" spans="1:7" x14ac:dyDescent="0.25">
      <c r="A1508" s="60" t="s">
        <v>4587</v>
      </c>
      <c r="B1508" s="60" t="s">
        <v>4588</v>
      </c>
      <c r="C1508" s="60">
        <v>4520</v>
      </c>
      <c r="D1508" s="60"/>
      <c r="E1508" s="60"/>
      <c r="F1508" s="60"/>
      <c r="G1508" s="60">
        <v>1</v>
      </c>
    </row>
    <row r="1509" spans="1:7" x14ac:dyDescent="0.25">
      <c r="A1509" s="60" t="s">
        <v>4590</v>
      </c>
      <c r="B1509" s="60" t="s">
        <v>4591</v>
      </c>
      <c r="C1509" s="60">
        <v>4521</v>
      </c>
      <c r="D1509" s="60"/>
      <c r="E1509" s="60"/>
      <c r="F1509" s="60"/>
      <c r="G1509" s="60">
        <v>1</v>
      </c>
    </row>
    <row r="1510" spans="1:7" x14ac:dyDescent="0.25">
      <c r="A1510" s="60" t="s">
        <v>4647</v>
      </c>
      <c r="B1510" s="60" t="s">
        <v>4648</v>
      </c>
      <c r="C1510" s="60">
        <v>4562</v>
      </c>
      <c r="D1510" s="60"/>
      <c r="E1510" s="60"/>
      <c r="F1510" s="60"/>
      <c r="G1510" s="60">
        <v>1</v>
      </c>
    </row>
    <row r="1511" spans="1:7" x14ac:dyDescent="0.25">
      <c r="A1511" s="60" t="s">
        <v>4593</v>
      </c>
      <c r="B1511" s="60" t="s">
        <v>4594</v>
      </c>
      <c r="C1511" s="60">
        <v>4522</v>
      </c>
      <c r="D1511" s="60"/>
      <c r="E1511" s="60"/>
      <c r="F1511" s="60"/>
      <c r="G1511" s="60">
        <v>1</v>
      </c>
    </row>
    <row r="1512" spans="1:7" x14ac:dyDescent="0.25">
      <c r="A1512" s="60" t="s">
        <v>4596</v>
      </c>
      <c r="B1512" s="60" t="s">
        <v>4597</v>
      </c>
      <c r="C1512" s="60">
        <v>4526</v>
      </c>
      <c r="D1512" s="60"/>
      <c r="E1512" s="60"/>
      <c r="F1512" s="60"/>
      <c r="G1512" s="60">
        <v>1</v>
      </c>
    </row>
    <row r="1513" spans="1:7" x14ac:dyDescent="0.25">
      <c r="A1513" s="60" t="s">
        <v>4599</v>
      </c>
      <c r="B1513" s="60" t="s">
        <v>4600</v>
      </c>
      <c r="C1513" s="60">
        <v>4530</v>
      </c>
      <c r="D1513" s="60"/>
      <c r="E1513" s="60"/>
      <c r="F1513" s="60"/>
      <c r="G1513" s="60">
        <v>1</v>
      </c>
    </row>
    <row r="1514" spans="1:7" x14ac:dyDescent="0.25">
      <c r="A1514" s="60" t="s">
        <v>4602</v>
      </c>
      <c r="B1514" s="60" t="s">
        <v>4603</v>
      </c>
      <c r="C1514" s="60">
        <v>4531</v>
      </c>
      <c r="D1514" s="60"/>
      <c r="E1514" s="60"/>
      <c r="F1514" s="60"/>
      <c r="G1514" s="60">
        <v>1</v>
      </c>
    </row>
    <row r="1515" spans="1:7" x14ac:dyDescent="0.25">
      <c r="A1515" s="60" t="s">
        <v>4605</v>
      </c>
      <c r="B1515" s="60" t="s">
        <v>4606</v>
      </c>
      <c r="C1515" s="60">
        <v>4532</v>
      </c>
      <c r="D1515" s="60"/>
      <c r="E1515" s="60"/>
      <c r="F1515" s="60"/>
      <c r="G1515" s="60">
        <v>1</v>
      </c>
    </row>
    <row r="1516" spans="1:7" x14ac:dyDescent="0.25">
      <c r="A1516" s="60" t="s">
        <v>4608</v>
      </c>
      <c r="B1516" s="60" t="s">
        <v>4609</v>
      </c>
      <c r="C1516" s="60">
        <v>4533</v>
      </c>
      <c r="D1516" s="60"/>
      <c r="E1516" s="60"/>
      <c r="F1516" s="60"/>
      <c r="G1516" s="60">
        <v>1</v>
      </c>
    </row>
    <row r="1517" spans="1:7" x14ac:dyDescent="0.25">
      <c r="A1517" s="60" t="s">
        <v>4611</v>
      </c>
      <c r="B1517" s="60" t="s">
        <v>4612</v>
      </c>
      <c r="C1517" s="60">
        <v>4535</v>
      </c>
      <c r="D1517" s="60"/>
      <c r="E1517" s="60"/>
      <c r="F1517" s="60"/>
      <c r="G1517" s="60">
        <v>1</v>
      </c>
    </row>
    <row r="1518" spans="1:7" x14ac:dyDescent="0.25">
      <c r="A1518" s="60" t="s">
        <v>4614</v>
      </c>
      <c r="B1518" s="60" t="s">
        <v>4615</v>
      </c>
      <c r="C1518" s="60">
        <v>4536</v>
      </c>
      <c r="D1518" s="60"/>
      <c r="E1518" s="60"/>
      <c r="F1518" s="60"/>
      <c r="G1518" s="60">
        <v>1</v>
      </c>
    </row>
    <row r="1519" spans="1:7" x14ac:dyDescent="0.25">
      <c r="A1519" s="60" t="s">
        <v>4617</v>
      </c>
      <c r="B1519" s="60" t="s">
        <v>4618</v>
      </c>
      <c r="C1519" s="60">
        <v>4540</v>
      </c>
      <c r="D1519" s="60"/>
      <c r="E1519" s="60"/>
      <c r="F1519" s="60"/>
      <c r="G1519" s="60">
        <v>1</v>
      </c>
    </row>
    <row r="1520" spans="1:7" x14ac:dyDescent="0.25">
      <c r="A1520" s="60" t="s">
        <v>4620</v>
      </c>
      <c r="B1520" s="60" t="s">
        <v>4621</v>
      </c>
      <c r="C1520" s="60">
        <v>4541</v>
      </c>
      <c r="D1520" s="60"/>
      <c r="E1520" s="60"/>
      <c r="F1520" s="60"/>
      <c r="G1520" s="60">
        <v>1</v>
      </c>
    </row>
    <row r="1521" spans="1:7" x14ac:dyDescent="0.25">
      <c r="A1521" s="60" t="s">
        <v>4623</v>
      </c>
      <c r="B1521" s="60" t="s">
        <v>4624</v>
      </c>
      <c r="C1521" s="60">
        <v>4545</v>
      </c>
      <c r="D1521" s="60"/>
      <c r="E1521" s="60"/>
      <c r="F1521" s="60"/>
      <c r="G1521" s="60">
        <v>1</v>
      </c>
    </row>
    <row r="1522" spans="1:7" x14ac:dyDescent="0.25">
      <c r="A1522" s="60" t="s">
        <v>4626</v>
      </c>
      <c r="B1522" s="60" t="s">
        <v>4627</v>
      </c>
      <c r="C1522" s="60">
        <v>4549</v>
      </c>
      <c r="D1522" s="60"/>
      <c r="E1522" s="60"/>
      <c r="F1522" s="60"/>
      <c r="G1522" s="60">
        <v>1</v>
      </c>
    </row>
    <row r="1523" spans="1:7" x14ac:dyDescent="0.25">
      <c r="A1523" s="60" t="s">
        <v>4629</v>
      </c>
      <c r="B1523" s="60" t="s">
        <v>4630</v>
      </c>
      <c r="C1523" s="60">
        <v>4550</v>
      </c>
      <c r="D1523" s="60"/>
      <c r="E1523" s="60"/>
      <c r="F1523" s="60"/>
      <c r="G1523" s="60">
        <v>1</v>
      </c>
    </row>
    <row r="1524" spans="1:7" x14ac:dyDescent="0.25">
      <c r="A1524" s="60" t="s">
        <v>4632</v>
      </c>
      <c r="B1524" s="60" t="s">
        <v>4633</v>
      </c>
      <c r="C1524" s="60">
        <v>4551</v>
      </c>
      <c r="D1524" s="60"/>
      <c r="E1524" s="60"/>
      <c r="F1524" s="60"/>
      <c r="G1524" s="60">
        <v>1</v>
      </c>
    </row>
    <row r="1525" spans="1:7" x14ac:dyDescent="0.25">
      <c r="A1525" s="60" t="s">
        <v>4635</v>
      </c>
      <c r="B1525" s="60" t="s">
        <v>4636</v>
      </c>
      <c r="C1525" s="60">
        <v>4552</v>
      </c>
      <c r="D1525" s="60"/>
      <c r="E1525" s="60"/>
      <c r="F1525" s="60"/>
      <c r="G1525" s="60">
        <v>1</v>
      </c>
    </row>
    <row r="1526" spans="1:7" x14ac:dyDescent="0.25">
      <c r="A1526" s="60" t="s">
        <v>4638</v>
      </c>
      <c r="B1526" s="60" t="s">
        <v>4639</v>
      </c>
      <c r="C1526" s="60">
        <v>4553</v>
      </c>
      <c r="D1526" s="60"/>
      <c r="E1526" s="60"/>
      <c r="F1526" s="60"/>
      <c r="G1526" s="60">
        <v>1</v>
      </c>
    </row>
    <row r="1527" spans="1:7" x14ac:dyDescent="0.25">
      <c r="A1527" s="60" t="s">
        <v>4641</v>
      </c>
      <c r="B1527" s="60" t="s">
        <v>4642</v>
      </c>
      <c r="C1527" s="60">
        <v>4554</v>
      </c>
      <c r="D1527" s="60"/>
      <c r="E1527" s="60"/>
      <c r="F1527" s="60"/>
      <c r="G1527" s="60">
        <v>1</v>
      </c>
    </row>
    <row r="1528" spans="1:7" x14ac:dyDescent="0.25">
      <c r="A1528" s="60" t="s">
        <v>4644</v>
      </c>
      <c r="B1528" s="60" t="s">
        <v>4645</v>
      </c>
      <c r="C1528" s="60">
        <v>4555</v>
      </c>
      <c r="D1528" s="60"/>
      <c r="E1528" s="60"/>
      <c r="F1528" s="60"/>
      <c r="G1528" s="60">
        <v>1</v>
      </c>
    </row>
    <row r="1529" spans="1:7" x14ac:dyDescent="0.25">
      <c r="A1529" s="60" t="s">
        <v>4653</v>
      </c>
      <c r="B1529" s="60" t="s">
        <v>4654</v>
      </c>
      <c r="C1529" s="60">
        <v>4757</v>
      </c>
      <c r="D1529" s="60"/>
      <c r="E1529" s="60"/>
      <c r="F1529" s="60"/>
      <c r="G1529" s="60">
        <v>1</v>
      </c>
    </row>
    <row r="1530" spans="1:7" x14ac:dyDescent="0.25">
      <c r="A1530" s="60" t="s">
        <v>4656</v>
      </c>
      <c r="B1530" s="60" t="s">
        <v>4657</v>
      </c>
      <c r="C1530" s="60">
        <v>4758</v>
      </c>
      <c r="D1530" s="60"/>
      <c r="E1530" s="60"/>
      <c r="F1530" s="60"/>
      <c r="G1530" s="60">
        <v>1</v>
      </c>
    </row>
    <row r="1531" spans="1:7" x14ac:dyDescent="0.25">
      <c r="A1531" s="60" t="s">
        <v>4659</v>
      </c>
      <c r="B1531" s="60" t="s">
        <v>4660</v>
      </c>
      <c r="C1531" s="60">
        <v>4759</v>
      </c>
      <c r="D1531" s="60"/>
      <c r="E1531" s="60"/>
      <c r="F1531" s="60"/>
      <c r="G1531" s="60">
        <v>1</v>
      </c>
    </row>
    <row r="1532" spans="1:7" x14ac:dyDescent="0.25">
      <c r="A1532" s="60" t="s">
        <v>4662</v>
      </c>
      <c r="B1532" s="60" t="s">
        <v>4663</v>
      </c>
      <c r="C1532" s="60">
        <v>4760</v>
      </c>
      <c r="D1532" s="60"/>
      <c r="E1532" s="60"/>
      <c r="F1532" s="60"/>
      <c r="G1532" s="60">
        <v>1</v>
      </c>
    </row>
    <row r="1533" spans="1:7" x14ac:dyDescent="0.25">
      <c r="A1533" s="60" t="s">
        <v>4665</v>
      </c>
      <c r="B1533" s="60" t="s">
        <v>4666</v>
      </c>
      <c r="C1533" s="60">
        <v>4761</v>
      </c>
      <c r="D1533" s="60"/>
      <c r="E1533" s="60"/>
      <c r="F1533" s="60"/>
      <c r="G1533" s="60">
        <v>1</v>
      </c>
    </row>
    <row r="1534" spans="1:7" x14ac:dyDescent="0.25">
      <c r="A1534" s="60" t="s">
        <v>4668</v>
      </c>
      <c r="B1534" s="60" t="s">
        <v>4669</v>
      </c>
      <c r="C1534" s="60">
        <v>4762</v>
      </c>
      <c r="D1534" s="60"/>
      <c r="E1534" s="60"/>
      <c r="F1534" s="60"/>
      <c r="G1534" s="60">
        <v>1</v>
      </c>
    </row>
    <row r="1535" spans="1:7" x14ac:dyDescent="0.25">
      <c r="A1535" s="60" t="s">
        <v>4671</v>
      </c>
      <c r="B1535" s="60" t="s">
        <v>4672</v>
      </c>
      <c r="C1535" s="60">
        <v>4763</v>
      </c>
      <c r="D1535" s="60"/>
      <c r="E1535" s="60"/>
      <c r="F1535" s="60"/>
      <c r="G1535" s="60">
        <v>1</v>
      </c>
    </row>
    <row r="1536" spans="1:7" x14ac:dyDescent="0.25">
      <c r="A1536" s="60" t="s">
        <v>4674</v>
      </c>
      <c r="B1536" s="60" t="s">
        <v>4675</v>
      </c>
      <c r="C1536" s="60">
        <v>4764</v>
      </c>
      <c r="D1536" s="60"/>
      <c r="E1536" s="60"/>
      <c r="F1536" s="60"/>
      <c r="G1536" s="60">
        <v>1</v>
      </c>
    </row>
    <row r="1537" spans="1:7" x14ac:dyDescent="0.25">
      <c r="A1537" s="60" t="s">
        <v>4677</v>
      </c>
      <c r="B1537" s="60" t="s">
        <v>4678</v>
      </c>
      <c r="C1537" s="60">
        <v>4765</v>
      </c>
      <c r="D1537" s="60"/>
      <c r="E1537" s="60"/>
      <c r="F1537" s="60"/>
      <c r="G1537" s="60">
        <v>1</v>
      </c>
    </row>
    <row r="1538" spans="1:7" x14ac:dyDescent="0.25">
      <c r="A1538" s="60" t="s">
        <v>4680</v>
      </c>
      <c r="B1538" s="60" t="s">
        <v>4681</v>
      </c>
      <c r="C1538" s="60">
        <v>4766</v>
      </c>
      <c r="D1538" s="60"/>
      <c r="E1538" s="60"/>
      <c r="F1538" s="60"/>
      <c r="G1538" s="60">
        <v>1</v>
      </c>
    </row>
    <row r="1539" spans="1:7" x14ac:dyDescent="0.25">
      <c r="A1539" s="60" t="s">
        <v>4683</v>
      </c>
      <c r="B1539" s="60" t="s">
        <v>4684</v>
      </c>
      <c r="C1539" s="60">
        <v>4767</v>
      </c>
      <c r="D1539" s="60"/>
      <c r="E1539" s="60"/>
      <c r="F1539" s="60"/>
      <c r="G1539" s="60">
        <v>1</v>
      </c>
    </row>
    <row r="1540" spans="1:7" x14ac:dyDescent="0.25">
      <c r="A1540" s="60" t="s">
        <v>4725</v>
      </c>
      <c r="B1540" s="60" t="s">
        <v>4726</v>
      </c>
      <c r="C1540" s="60">
        <v>4785</v>
      </c>
      <c r="D1540" s="60"/>
      <c r="E1540" s="60"/>
      <c r="F1540" s="60"/>
      <c r="G1540" s="60">
        <v>1</v>
      </c>
    </row>
    <row r="1541" spans="1:7" x14ac:dyDescent="0.25">
      <c r="A1541" s="60" t="s">
        <v>4686</v>
      </c>
      <c r="B1541" s="60" t="s">
        <v>4687</v>
      </c>
      <c r="C1541" s="60">
        <v>4769</v>
      </c>
      <c r="D1541" s="60"/>
      <c r="E1541" s="60"/>
      <c r="F1541" s="60"/>
      <c r="G1541" s="60">
        <v>1</v>
      </c>
    </row>
    <row r="1542" spans="1:7" x14ac:dyDescent="0.25">
      <c r="A1542" s="60" t="s">
        <v>4689</v>
      </c>
      <c r="B1542" s="60" t="s">
        <v>4690</v>
      </c>
      <c r="C1542" s="60">
        <v>4770</v>
      </c>
      <c r="D1542" s="60"/>
      <c r="E1542" s="60"/>
      <c r="F1542" s="60"/>
      <c r="G1542" s="60">
        <v>1</v>
      </c>
    </row>
    <row r="1543" spans="1:7" x14ac:dyDescent="0.25">
      <c r="A1543" s="60" t="s">
        <v>4728</v>
      </c>
      <c r="B1543" s="60" t="s">
        <v>4729</v>
      </c>
      <c r="C1543" s="60">
        <v>4786</v>
      </c>
      <c r="D1543" s="60"/>
      <c r="E1543" s="60"/>
      <c r="F1543" s="60"/>
      <c r="G1543" s="60">
        <v>1</v>
      </c>
    </row>
    <row r="1544" spans="1:7" x14ac:dyDescent="0.25">
      <c r="A1544" s="60" t="s">
        <v>4692</v>
      </c>
      <c r="B1544" s="60" t="s">
        <v>4693</v>
      </c>
      <c r="C1544" s="60">
        <v>4773</v>
      </c>
      <c r="D1544" s="60"/>
      <c r="E1544" s="60"/>
      <c r="F1544" s="60"/>
      <c r="G1544" s="60">
        <v>1</v>
      </c>
    </row>
    <row r="1545" spans="1:7" x14ac:dyDescent="0.25">
      <c r="A1545" s="60" t="s">
        <v>4695</v>
      </c>
      <c r="B1545" s="60" t="s">
        <v>4696</v>
      </c>
      <c r="C1545" s="60">
        <v>4774</v>
      </c>
      <c r="D1545" s="60"/>
      <c r="E1545" s="60"/>
      <c r="F1545" s="60"/>
      <c r="G1545" s="60">
        <v>1</v>
      </c>
    </row>
    <row r="1546" spans="1:7" x14ac:dyDescent="0.25">
      <c r="A1546" s="60" t="s">
        <v>4698</v>
      </c>
      <c r="B1546" s="60" t="s">
        <v>4699</v>
      </c>
      <c r="C1546" s="60">
        <v>4775</v>
      </c>
      <c r="D1546" s="60"/>
      <c r="E1546" s="60"/>
      <c r="F1546" s="60"/>
      <c r="G1546" s="60">
        <v>1</v>
      </c>
    </row>
    <row r="1547" spans="1:7" x14ac:dyDescent="0.25">
      <c r="A1547" s="60" t="s">
        <v>4701</v>
      </c>
      <c r="B1547" s="60" t="s">
        <v>4702</v>
      </c>
      <c r="C1547" s="60">
        <v>4776</v>
      </c>
      <c r="D1547" s="60"/>
      <c r="E1547" s="60"/>
      <c r="F1547" s="60"/>
      <c r="G1547" s="60">
        <v>1</v>
      </c>
    </row>
    <row r="1548" spans="1:7" x14ac:dyDescent="0.25">
      <c r="A1548" s="60" t="s">
        <v>4704</v>
      </c>
      <c r="B1548" s="60" t="s">
        <v>4705</v>
      </c>
      <c r="C1548" s="60">
        <v>4777</v>
      </c>
      <c r="D1548" s="60"/>
      <c r="E1548" s="60"/>
      <c r="F1548" s="60"/>
      <c r="G1548" s="60">
        <v>1</v>
      </c>
    </row>
    <row r="1549" spans="1:7" x14ac:dyDescent="0.25">
      <c r="A1549" s="60" t="s">
        <v>4707</v>
      </c>
      <c r="B1549" s="60" t="s">
        <v>4708</v>
      </c>
      <c r="C1549" s="60">
        <v>4778</v>
      </c>
      <c r="D1549" s="60"/>
      <c r="E1549" s="60"/>
      <c r="F1549" s="60"/>
      <c r="G1549" s="60">
        <v>1</v>
      </c>
    </row>
    <row r="1550" spans="1:7" x14ac:dyDescent="0.25">
      <c r="A1550" s="60" t="s">
        <v>4710</v>
      </c>
      <c r="B1550" s="60" t="s">
        <v>4711</v>
      </c>
      <c r="C1550" s="60">
        <v>4779</v>
      </c>
      <c r="D1550" s="60"/>
      <c r="E1550" s="60"/>
      <c r="F1550" s="60"/>
      <c r="G1550" s="60">
        <v>1</v>
      </c>
    </row>
    <row r="1551" spans="1:7" x14ac:dyDescent="0.25">
      <c r="A1551" s="60" t="s">
        <v>4713</v>
      </c>
      <c r="B1551" s="60" t="s">
        <v>4714</v>
      </c>
      <c r="C1551" s="60">
        <v>4780</v>
      </c>
      <c r="D1551" s="60"/>
      <c r="E1551" s="60"/>
      <c r="F1551" s="60"/>
      <c r="G1551" s="60">
        <v>1</v>
      </c>
    </row>
    <row r="1552" spans="1:7" x14ac:dyDescent="0.25">
      <c r="A1552" s="60" t="s">
        <v>4716</v>
      </c>
      <c r="B1552" s="60" t="s">
        <v>4717</v>
      </c>
      <c r="C1552" s="60">
        <v>4782</v>
      </c>
      <c r="D1552" s="60"/>
      <c r="E1552" s="60"/>
      <c r="F1552" s="60"/>
      <c r="G1552" s="60">
        <v>1</v>
      </c>
    </row>
    <row r="1553" spans="1:7" x14ac:dyDescent="0.25">
      <c r="A1553" s="60" t="s">
        <v>4719</v>
      </c>
      <c r="B1553" s="60" t="s">
        <v>4720</v>
      </c>
      <c r="C1553" s="60">
        <v>4783</v>
      </c>
      <c r="D1553" s="60"/>
      <c r="E1553" s="60"/>
      <c r="F1553" s="60"/>
      <c r="G1553" s="60">
        <v>1</v>
      </c>
    </row>
    <row r="1554" spans="1:7" x14ac:dyDescent="0.25">
      <c r="A1554" s="60" t="s">
        <v>4722</v>
      </c>
      <c r="B1554" s="60" t="s">
        <v>4723</v>
      </c>
      <c r="C1554" s="60">
        <v>4784</v>
      </c>
      <c r="D1554" s="60"/>
      <c r="E1554" s="60"/>
      <c r="F1554" s="60"/>
      <c r="G1554" s="60">
        <v>1</v>
      </c>
    </row>
    <row r="1555" spans="1:7" x14ac:dyDescent="0.25">
      <c r="A1555" s="60" t="s">
        <v>4734</v>
      </c>
      <c r="B1555" s="60" t="s">
        <v>4735</v>
      </c>
      <c r="C1555" s="60">
        <v>4922</v>
      </c>
      <c r="D1555" s="60"/>
      <c r="E1555" s="60"/>
      <c r="F1555" s="60"/>
      <c r="G1555" s="60">
        <v>1</v>
      </c>
    </row>
    <row r="1556" spans="1:7" x14ac:dyDescent="0.25">
      <c r="A1556" s="60" t="s">
        <v>4737</v>
      </c>
      <c r="B1556" s="60" t="s">
        <v>4738</v>
      </c>
      <c r="C1556" s="60">
        <v>4923</v>
      </c>
      <c r="D1556" s="60"/>
      <c r="E1556" s="60"/>
      <c r="F1556" s="60"/>
      <c r="G1556" s="60">
        <v>1</v>
      </c>
    </row>
    <row r="1557" spans="1:7" x14ac:dyDescent="0.25">
      <c r="A1557" s="60" t="s">
        <v>4740</v>
      </c>
      <c r="B1557" s="60" t="s">
        <v>4741</v>
      </c>
      <c r="C1557" s="60">
        <v>4924</v>
      </c>
      <c r="D1557" s="60"/>
      <c r="E1557" s="60"/>
      <c r="F1557" s="60"/>
      <c r="G1557" s="60">
        <v>1</v>
      </c>
    </row>
    <row r="1558" spans="1:7" x14ac:dyDescent="0.25">
      <c r="A1558" s="60" t="s">
        <v>4743</v>
      </c>
      <c r="B1558" s="60" t="s">
        <v>4744</v>
      </c>
      <c r="C1558" s="60">
        <v>4926</v>
      </c>
      <c r="D1558" s="60"/>
      <c r="E1558" s="60"/>
      <c r="F1558" s="60"/>
      <c r="G1558" s="60">
        <v>1</v>
      </c>
    </row>
    <row r="1559" spans="1:7" x14ac:dyDescent="0.25">
      <c r="A1559" s="60" t="s">
        <v>4746</v>
      </c>
      <c r="B1559" s="60" t="s">
        <v>4747</v>
      </c>
      <c r="C1559" s="60">
        <v>4927</v>
      </c>
      <c r="D1559" s="60"/>
      <c r="E1559" s="60"/>
      <c r="F1559" s="60"/>
      <c r="G1559" s="60">
        <v>1</v>
      </c>
    </row>
    <row r="1560" spans="1:7" x14ac:dyDescent="0.25">
      <c r="A1560" s="60" t="s">
        <v>4749</v>
      </c>
      <c r="B1560" s="60" t="s">
        <v>4750</v>
      </c>
      <c r="C1560" s="60">
        <v>4928</v>
      </c>
      <c r="D1560" s="60"/>
      <c r="E1560" s="60"/>
      <c r="F1560" s="60"/>
      <c r="G1560" s="60">
        <v>1</v>
      </c>
    </row>
    <row r="1561" spans="1:7" x14ac:dyDescent="0.25">
      <c r="A1561" s="60" t="s">
        <v>4867</v>
      </c>
      <c r="B1561" s="60" t="s">
        <v>4868</v>
      </c>
      <c r="C1561" s="60">
        <v>4988</v>
      </c>
      <c r="D1561" s="60"/>
      <c r="E1561" s="60"/>
      <c r="F1561" s="60"/>
      <c r="G1561" s="60">
        <v>1</v>
      </c>
    </row>
    <row r="1562" spans="1:7" x14ac:dyDescent="0.25">
      <c r="A1562" s="60" t="s">
        <v>4752</v>
      </c>
      <c r="B1562" s="60" t="s">
        <v>4753</v>
      </c>
      <c r="C1562" s="60">
        <v>4930</v>
      </c>
      <c r="D1562" s="60"/>
      <c r="E1562" s="60"/>
      <c r="F1562" s="60"/>
      <c r="G1562" s="60">
        <v>1</v>
      </c>
    </row>
    <row r="1563" spans="1:7" x14ac:dyDescent="0.25">
      <c r="A1563" s="60" t="s">
        <v>4755</v>
      </c>
      <c r="B1563" s="60" t="s">
        <v>4756</v>
      </c>
      <c r="C1563" s="60">
        <v>4931</v>
      </c>
      <c r="D1563" s="60"/>
      <c r="E1563" s="60"/>
      <c r="F1563" s="60"/>
      <c r="G1563" s="60">
        <v>1</v>
      </c>
    </row>
    <row r="1564" spans="1:7" x14ac:dyDescent="0.25">
      <c r="A1564" s="60" t="s">
        <v>4758</v>
      </c>
      <c r="B1564" s="60" t="s">
        <v>4759</v>
      </c>
      <c r="C1564" s="60">
        <v>4932</v>
      </c>
      <c r="D1564" s="60"/>
      <c r="E1564" s="60"/>
      <c r="F1564" s="60"/>
      <c r="G1564" s="60">
        <v>1</v>
      </c>
    </row>
    <row r="1565" spans="1:7" x14ac:dyDescent="0.25">
      <c r="A1565" s="60" t="s">
        <v>4761</v>
      </c>
      <c r="B1565" s="60" t="s">
        <v>4762</v>
      </c>
      <c r="C1565" s="60">
        <v>4934</v>
      </c>
      <c r="D1565" s="60"/>
      <c r="E1565" s="60"/>
      <c r="F1565" s="60"/>
      <c r="G1565" s="60">
        <v>1</v>
      </c>
    </row>
    <row r="1566" spans="1:7" x14ac:dyDescent="0.25">
      <c r="A1566" s="60" t="s">
        <v>4764</v>
      </c>
      <c r="B1566" s="60" t="s">
        <v>4765</v>
      </c>
      <c r="C1566" s="60">
        <v>4935</v>
      </c>
      <c r="D1566" s="60"/>
      <c r="E1566" s="60"/>
      <c r="F1566" s="60"/>
      <c r="G1566" s="60">
        <v>1</v>
      </c>
    </row>
    <row r="1567" spans="1:7" x14ac:dyDescent="0.25">
      <c r="A1567" s="60" t="s">
        <v>4767</v>
      </c>
      <c r="B1567" s="60" t="s">
        <v>4768</v>
      </c>
      <c r="C1567" s="60">
        <v>4938</v>
      </c>
      <c r="D1567" s="60"/>
      <c r="E1567" s="60"/>
      <c r="F1567" s="60"/>
      <c r="G1567" s="60">
        <v>1</v>
      </c>
    </row>
    <row r="1568" spans="1:7" x14ac:dyDescent="0.25">
      <c r="A1568" s="60" t="s">
        <v>4770</v>
      </c>
      <c r="B1568" s="60" t="s">
        <v>4771</v>
      </c>
      <c r="C1568" s="60">
        <v>4939</v>
      </c>
      <c r="D1568" s="60"/>
      <c r="E1568" s="60"/>
      <c r="F1568" s="60"/>
      <c r="G1568" s="60">
        <v>1</v>
      </c>
    </row>
    <row r="1569" spans="1:7" x14ac:dyDescent="0.25">
      <c r="A1569" s="60" t="s">
        <v>4773</v>
      </c>
      <c r="B1569" s="60" t="s">
        <v>4774</v>
      </c>
      <c r="C1569" s="60">
        <v>4940</v>
      </c>
      <c r="D1569" s="60"/>
      <c r="E1569" s="60"/>
      <c r="F1569" s="60"/>
      <c r="G1569" s="60">
        <v>1</v>
      </c>
    </row>
    <row r="1570" spans="1:7" x14ac:dyDescent="0.25">
      <c r="A1570" s="60" t="s">
        <v>4776</v>
      </c>
      <c r="B1570" s="60" t="s">
        <v>4777</v>
      </c>
      <c r="C1570" s="60">
        <v>4941</v>
      </c>
      <c r="D1570" s="60"/>
      <c r="E1570" s="60"/>
      <c r="F1570" s="60"/>
      <c r="G1570" s="60">
        <v>1</v>
      </c>
    </row>
    <row r="1571" spans="1:7" x14ac:dyDescent="0.25">
      <c r="A1571" s="60" t="s">
        <v>4779</v>
      </c>
      <c r="B1571" s="60" t="s">
        <v>4780</v>
      </c>
      <c r="C1571" s="60">
        <v>4943</v>
      </c>
      <c r="D1571" s="60"/>
      <c r="E1571" s="60"/>
      <c r="F1571" s="60"/>
      <c r="G1571" s="60">
        <v>1</v>
      </c>
    </row>
    <row r="1572" spans="1:7" x14ac:dyDescent="0.25">
      <c r="A1572" s="60" t="s">
        <v>4782</v>
      </c>
      <c r="B1572" s="60" t="s">
        <v>4783</v>
      </c>
      <c r="C1572" s="60">
        <v>4944</v>
      </c>
      <c r="D1572" s="60"/>
      <c r="E1572" s="60"/>
      <c r="F1572" s="60"/>
      <c r="G1572" s="60">
        <v>1</v>
      </c>
    </row>
    <row r="1573" spans="1:7" x14ac:dyDescent="0.25">
      <c r="A1573" s="60" t="s">
        <v>4785</v>
      </c>
      <c r="B1573" s="60" t="s">
        <v>4786</v>
      </c>
      <c r="C1573" s="60">
        <v>4945</v>
      </c>
      <c r="D1573" s="60"/>
      <c r="E1573" s="60"/>
      <c r="F1573" s="60"/>
      <c r="G1573" s="60">
        <v>1</v>
      </c>
    </row>
    <row r="1574" spans="1:7" x14ac:dyDescent="0.25">
      <c r="A1574" s="60" t="s">
        <v>4788</v>
      </c>
      <c r="B1574" s="60" t="s">
        <v>4789</v>
      </c>
      <c r="C1574" s="60">
        <v>4946</v>
      </c>
      <c r="D1574" s="60"/>
      <c r="E1574" s="60"/>
      <c r="F1574" s="60"/>
      <c r="G1574" s="60">
        <v>1</v>
      </c>
    </row>
    <row r="1575" spans="1:7" x14ac:dyDescent="0.25">
      <c r="A1575" s="60" t="s">
        <v>4791</v>
      </c>
      <c r="B1575" s="60" t="s">
        <v>4792</v>
      </c>
      <c r="C1575" s="60">
        <v>4948</v>
      </c>
      <c r="D1575" s="60"/>
      <c r="E1575" s="60"/>
      <c r="F1575" s="60"/>
      <c r="G1575" s="60">
        <v>1</v>
      </c>
    </row>
    <row r="1576" spans="1:7" x14ac:dyDescent="0.25">
      <c r="A1576" s="60" t="s">
        <v>4794</v>
      </c>
      <c r="B1576" s="60" t="s">
        <v>4795</v>
      </c>
      <c r="C1576" s="60">
        <v>4949</v>
      </c>
      <c r="D1576" s="60"/>
      <c r="E1576" s="60"/>
      <c r="F1576" s="60"/>
      <c r="G1576" s="60">
        <v>1</v>
      </c>
    </row>
    <row r="1577" spans="1:7" x14ac:dyDescent="0.25">
      <c r="A1577" s="60" t="s">
        <v>4797</v>
      </c>
      <c r="B1577" s="60" t="s">
        <v>4798</v>
      </c>
      <c r="C1577" s="60">
        <v>4950</v>
      </c>
      <c r="D1577" s="60"/>
      <c r="E1577" s="60"/>
      <c r="F1577" s="60"/>
      <c r="G1577" s="60">
        <v>1</v>
      </c>
    </row>
    <row r="1578" spans="1:7" x14ac:dyDescent="0.25">
      <c r="A1578" s="60" t="s">
        <v>4800</v>
      </c>
      <c r="B1578" s="60" t="s">
        <v>4801</v>
      </c>
      <c r="C1578" s="60">
        <v>4951</v>
      </c>
      <c r="D1578" s="60"/>
      <c r="E1578" s="60"/>
      <c r="F1578" s="60"/>
      <c r="G1578" s="60">
        <v>1</v>
      </c>
    </row>
    <row r="1579" spans="1:7" x14ac:dyDescent="0.25">
      <c r="A1579" s="60" t="s">
        <v>4803</v>
      </c>
      <c r="B1579" s="60" t="s">
        <v>4804</v>
      </c>
      <c r="C1579" s="60">
        <v>4953</v>
      </c>
      <c r="D1579" s="60"/>
      <c r="E1579" s="60"/>
      <c r="F1579" s="60"/>
      <c r="G1579" s="60">
        <v>1</v>
      </c>
    </row>
    <row r="1580" spans="1:7" x14ac:dyDescent="0.25">
      <c r="A1580" s="60" t="s">
        <v>4806</v>
      </c>
      <c r="B1580" s="60" t="s">
        <v>4807</v>
      </c>
      <c r="C1580" s="60">
        <v>4954</v>
      </c>
      <c r="D1580" s="60"/>
      <c r="E1580" s="60"/>
      <c r="F1580" s="60"/>
      <c r="G1580" s="60">
        <v>1</v>
      </c>
    </row>
    <row r="1581" spans="1:7" x14ac:dyDescent="0.25">
      <c r="A1581" s="61" t="s">
        <v>4889</v>
      </c>
      <c r="B1581" s="60" t="s">
        <v>6519</v>
      </c>
      <c r="C1581" s="60">
        <v>5004</v>
      </c>
      <c r="D1581" s="60"/>
      <c r="E1581" s="60"/>
      <c r="F1581" s="60"/>
      <c r="G1581" s="60">
        <v>1</v>
      </c>
    </row>
    <row r="1582" spans="1:7" x14ac:dyDescent="0.25">
      <c r="A1582" s="60" t="s">
        <v>4809</v>
      </c>
      <c r="B1582" s="60" t="s">
        <v>4810</v>
      </c>
      <c r="C1582" s="60">
        <v>4959</v>
      </c>
      <c r="D1582" s="60"/>
      <c r="E1582" s="60"/>
      <c r="F1582" s="60"/>
      <c r="G1582" s="60">
        <v>1</v>
      </c>
    </row>
    <row r="1583" spans="1:7" x14ac:dyDescent="0.25">
      <c r="A1583" s="60" t="s">
        <v>4812</v>
      </c>
      <c r="B1583" s="60" t="s">
        <v>4813</v>
      </c>
      <c r="C1583" s="60">
        <v>4963</v>
      </c>
      <c r="D1583" s="60"/>
      <c r="E1583" s="60"/>
      <c r="F1583" s="60"/>
      <c r="G1583" s="60">
        <v>1</v>
      </c>
    </row>
    <row r="1584" spans="1:7" x14ac:dyDescent="0.25">
      <c r="A1584" s="60" t="s">
        <v>4815</v>
      </c>
      <c r="B1584" s="60" t="s">
        <v>4816</v>
      </c>
      <c r="C1584" s="60">
        <v>4964</v>
      </c>
      <c r="D1584" s="60"/>
      <c r="E1584" s="60"/>
      <c r="F1584" s="60"/>
      <c r="G1584" s="60">
        <v>1</v>
      </c>
    </row>
    <row r="1585" spans="1:7" x14ac:dyDescent="0.25">
      <c r="A1585" s="60" t="s">
        <v>4818</v>
      </c>
      <c r="B1585" s="60" t="s">
        <v>4819</v>
      </c>
      <c r="C1585" s="60">
        <v>4968</v>
      </c>
      <c r="D1585" s="60">
        <v>4987</v>
      </c>
      <c r="E1585" s="60"/>
      <c r="F1585" s="60"/>
      <c r="G1585" s="60">
        <v>2</v>
      </c>
    </row>
    <row r="1586" spans="1:7" x14ac:dyDescent="0.25">
      <c r="A1586" s="60" t="s">
        <v>4821</v>
      </c>
      <c r="B1586" s="60" t="s">
        <v>4822</v>
      </c>
      <c r="C1586" s="60">
        <v>4969</v>
      </c>
      <c r="D1586" s="60"/>
      <c r="E1586" s="60"/>
      <c r="F1586" s="60"/>
      <c r="G1586" s="60">
        <v>1</v>
      </c>
    </row>
    <row r="1587" spans="1:7" x14ac:dyDescent="0.25">
      <c r="A1587" s="60" t="s">
        <v>4824</v>
      </c>
      <c r="B1587" s="60" t="s">
        <v>4825</v>
      </c>
      <c r="C1587" s="60">
        <v>4970</v>
      </c>
      <c r="D1587" s="60"/>
      <c r="E1587" s="60"/>
      <c r="F1587" s="60"/>
      <c r="G1587" s="60">
        <v>1</v>
      </c>
    </row>
    <row r="1588" spans="1:7" x14ac:dyDescent="0.25">
      <c r="A1588" s="60" t="s">
        <v>4827</v>
      </c>
      <c r="B1588" s="60" t="s">
        <v>4828</v>
      </c>
      <c r="C1588" s="60">
        <v>4971</v>
      </c>
      <c r="D1588" s="60"/>
      <c r="E1588" s="60"/>
      <c r="F1588" s="60"/>
      <c r="G1588" s="60">
        <v>1</v>
      </c>
    </row>
    <row r="1589" spans="1:7" x14ac:dyDescent="0.25">
      <c r="A1589" s="60" t="s">
        <v>4830</v>
      </c>
      <c r="B1589" s="60" t="s">
        <v>4831</v>
      </c>
      <c r="C1589" s="60">
        <v>4972</v>
      </c>
      <c r="D1589" s="60"/>
      <c r="E1589" s="60"/>
      <c r="F1589" s="60"/>
      <c r="G1589" s="60">
        <v>1</v>
      </c>
    </row>
    <row r="1590" spans="1:7" x14ac:dyDescent="0.25">
      <c r="A1590" s="60" t="s">
        <v>4833</v>
      </c>
      <c r="B1590" s="60" t="s">
        <v>4834</v>
      </c>
      <c r="C1590" s="60">
        <v>4973</v>
      </c>
      <c r="D1590" s="60"/>
      <c r="E1590" s="60"/>
      <c r="F1590" s="60"/>
      <c r="G1590" s="60">
        <v>1</v>
      </c>
    </row>
    <row r="1591" spans="1:7" x14ac:dyDescent="0.25">
      <c r="A1591" s="60" t="s">
        <v>4836</v>
      </c>
      <c r="B1591" s="60" t="s">
        <v>4837</v>
      </c>
      <c r="C1591" s="60">
        <v>4974</v>
      </c>
      <c r="D1591" s="60"/>
      <c r="E1591" s="60"/>
      <c r="F1591" s="60"/>
      <c r="G1591" s="60">
        <v>1</v>
      </c>
    </row>
    <row r="1592" spans="1:7" x14ac:dyDescent="0.25">
      <c r="A1592" s="60" t="s">
        <v>4839</v>
      </c>
      <c r="B1592" s="60" t="s">
        <v>4840</v>
      </c>
      <c r="C1592" s="60">
        <v>4975</v>
      </c>
      <c r="D1592" s="60"/>
      <c r="E1592" s="60"/>
      <c r="F1592" s="60"/>
      <c r="G1592" s="60">
        <v>1</v>
      </c>
    </row>
    <row r="1593" spans="1:7" x14ac:dyDescent="0.25">
      <c r="A1593" s="60" t="s">
        <v>4842</v>
      </c>
      <c r="B1593" s="60" t="s">
        <v>4843</v>
      </c>
      <c r="C1593" s="60">
        <v>4976</v>
      </c>
      <c r="D1593" s="60"/>
      <c r="E1593" s="60"/>
      <c r="F1593" s="60"/>
      <c r="G1593" s="60">
        <v>1</v>
      </c>
    </row>
    <row r="1594" spans="1:7" x14ac:dyDescent="0.25">
      <c r="A1594" s="60" t="s">
        <v>4845</v>
      </c>
      <c r="B1594" s="60" t="s">
        <v>4846</v>
      </c>
      <c r="C1594" s="60">
        <v>4977</v>
      </c>
      <c r="D1594" s="60"/>
      <c r="E1594" s="60"/>
      <c r="F1594" s="60"/>
      <c r="G1594" s="60">
        <v>1</v>
      </c>
    </row>
    <row r="1595" spans="1:7" x14ac:dyDescent="0.25">
      <c r="A1595" s="60" t="s">
        <v>4848</v>
      </c>
      <c r="B1595" s="60" t="s">
        <v>4849</v>
      </c>
      <c r="C1595" s="60">
        <v>4978</v>
      </c>
      <c r="D1595" s="60"/>
      <c r="E1595" s="60"/>
      <c r="F1595" s="60"/>
      <c r="G1595" s="60">
        <v>1</v>
      </c>
    </row>
    <row r="1596" spans="1:7" x14ac:dyDescent="0.25">
      <c r="A1596" s="60" t="s">
        <v>4851</v>
      </c>
      <c r="B1596" s="60" t="s">
        <v>4852</v>
      </c>
      <c r="C1596" s="60">
        <v>4979</v>
      </c>
      <c r="D1596" s="60"/>
      <c r="E1596" s="60"/>
      <c r="F1596" s="60"/>
      <c r="G1596" s="60">
        <v>1</v>
      </c>
    </row>
    <row r="1597" spans="1:7" x14ac:dyDescent="0.25">
      <c r="A1597" s="60" t="s">
        <v>4854</v>
      </c>
      <c r="B1597" s="60" t="s">
        <v>4855</v>
      </c>
      <c r="C1597" s="60">
        <v>4980</v>
      </c>
      <c r="D1597" s="60"/>
      <c r="E1597" s="60"/>
      <c r="F1597" s="60"/>
      <c r="G1597" s="60">
        <v>1</v>
      </c>
    </row>
    <row r="1598" spans="1:7" x14ac:dyDescent="0.25">
      <c r="A1598" s="60" t="s">
        <v>4857</v>
      </c>
      <c r="B1598" s="60" t="s">
        <v>4858</v>
      </c>
      <c r="C1598" s="60">
        <v>4982</v>
      </c>
      <c r="D1598" s="60">
        <v>4989</v>
      </c>
      <c r="E1598" s="60"/>
      <c r="F1598" s="60"/>
      <c r="G1598" s="60">
        <v>2</v>
      </c>
    </row>
    <row r="1599" spans="1:7" x14ac:dyDescent="0.25">
      <c r="A1599" s="60" t="s">
        <v>4860</v>
      </c>
      <c r="B1599" s="60" t="s">
        <v>4861</v>
      </c>
      <c r="C1599" s="60">
        <v>4983</v>
      </c>
      <c r="D1599" s="60"/>
      <c r="E1599" s="60"/>
      <c r="F1599" s="60"/>
      <c r="G1599" s="60">
        <v>1</v>
      </c>
    </row>
    <row r="1600" spans="1:7" x14ac:dyDescent="0.25">
      <c r="A1600" s="60" t="s">
        <v>4863</v>
      </c>
      <c r="B1600" s="60" t="s">
        <v>4864</v>
      </c>
      <c r="C1600" s="60">
        <v>4984</v>
      </c>
      <c r="D1600" s="60"/>
      <c r="E1600" s="60"/>
      <c r="F1600" s="60"/>
      <c r="G1600" s="60">
        <v>1</v>
      </c>
    </row>
    <row r="1601" spans="1:7" x14ac:dyDescent="0.25">
      <c r="A1601" s="60" t="s">
        <v>4871</v>
      </c>
      <c r="B1601" s="60" t="s">
        <v>4872</v>
      </c>
      <c r="C1601" s="60">
        <v>4990</v>
      </c>
      <c r="D1601" s="60"/>
      <c r="E1601" s="60"/>
      <c r="F1601" s="60"/>
      <c r="G1601" s="60">
        <v>1</v>
      </c>
    </row>
    <row r="1602" spans="1:7" x14ac:dyDescent="0.25">
      <c r="A1602" s="60" t="s">
        <v>4874</v>
      </c>
      <c r="B1602" s="60" t="s">
        <v>4875</v>
      </c>
      <c r="C1602" s="60">
        <v>4991</v>
      </c>
      <c r="D1602" s="60"/>
      <c r="E1602" s="60"/>
      <c r="F1602" s="60"/>
      <c r="G1602" s="60">
        <v>1</v>
      </c>
    </row>
    <row r="1603" spans="1:7" x14ac:dyDescent="0.25">
      <c r="A1603" s="60" t="s">
        <v>4877</v>
      </c>
      <c r="B1603" s="60" t="s">
        <v>4878</v>
      </c>
      <c r="C1603" s="60">
        <v>4994</v>
      </c>
      <c r="D1603" s="60"/>
      <c r="E1603" s="60"/>
      <c r="F1603" s="60"/>
      <c r="G1603" s="60">
        <v>1</v>
      </c>
    </row>
    <row r="1604" spans="1:7" x14ac:dyDescent="0.25">
      <c r="A1604" s="60" t="s">
        <v>4880</v>
      </c>
      <c r="B1604" s="60" t="s">
        <v>4881</v>
      </c>
      <c r="C1604" s="60">
        <v>4998</v>
      </c>
      <c r="D1604" s="60"/>
      <c r="E1604" s="60"/>
      <c r="F1604" s="60"/>
      <c r="G1604" s="60">
        <v>1</v>
      </c>
    </row>
    <row r="1605" spans="1:7" x14ac:dyDescent="0.25">
      <c r="A1605" s="60" t="s">
        <v>4883</v>
      </c>
      <c r="B1605" s="60" t="s">
        <v>4884</v>
      </c>
      <c r="C1605" s="60">
        <v>4999</v>
      </c>
      <c r="D1605" s="60"/>
      <c r="E1605" s="60"/>
      <c r="F1605" s="60"/>
      <c r="G1605" s="60">
        <v>1</v>
      </c>
    </row>
    <row r="1606" spans="1:7" x14ac:dyDescent="0.25">
      <c r="A1606" s="60" t="s">
        <v>4886</v>
      </c>
      <c r="B1606" s="60" t="s">
        <v>4887</v>
      </c>
      <c r="C1606" s="60">
        <v>5003</v>
      </c>
      <c r="D1606" s="60"/>
      <c r="E1606" s="60"/>
      <c r="F1606" s="60"/>
      <c r="G1606" s="60">
        <v>1</v>
      </c>
    </row>
    <row r="1607" spans="1:7" x14ac:dyDescent="0.25">
      <c r="A1607" s="60" t="s">
        <v>4892</v>
      </c>
      <c r="B1607" s="60" t="s">
        <v>4893</v>
      </c>
      <c r="C1607" s="60">
        <v>5205</v>
      </c>
      <c r="D1607" s="60"/>
      <c r="E1607" s="60"/>
      <c r="F1607" s="60"/>
      <c r="G1607" s="60">
        <v>1</v>
      </c>
    </row>
    <row r="1608" spans="1:7" x14ac:dyDescent="0.25">
      <c r="A1608" s="60" t="s">
        <v>4895</v>
      </c>
      <c r="B1608" s="60" t="s">
        <v>4896</v>
      </c>
      <c r="C1608" s="60">
        <v>5206</v>
      </c>
      <c r="D1608" s="60"/>
      <c r="E1608" s="60"/>
      <c r="F1608" s="60"/>
      <c r="G1608" s="60">
        <v>1</v>
      </c>
    </row>
    <row r="1609" spans="1:7" x14ac:dyDescent="0.25">
      <c r="A1609" s="60" t="s">
        <v>4898</v>
      </c>
      <c r="B1609" s="60" t="s">
        <v>4899</v>
      </c>
      <c r="C1609" s="60">
        <v>5207</v>
      </c>
      <c r="D1609" s="60"/>
      <c r="E1609" s="60"/>
      <c r="F1609" s="60"/>
      <c r="G1609" s="60">
        <v>1</v>
      </c>
    </row>
    <row r="1610" spans="1:7" x14ac:dyDescent="0.25">
      <c r="A1610" s="60" t="s">
        <v>4901</v>
      </c>
      <c r="B1610" s="60" t="s">
        <v>4902</v>
      </c>
      <c r="C1610" s="60">
        <v>5208</v>
      </c>
      <c r="D1610" s="60"/>
      <c r="E1610" s="60"/>
      <c r="F1610" s="60"/>
      <c r="G1610" s="60">
        <v>1</v>
      </c>
    </row>
    <row r="1611" spans="1:7" x14ac:dyDescent="0.25">
      <c r="A1611" s="60" t="s">
        <v>4904</v>
      </c>
      <c r="B1611" s="60" t="s">
        <v>4905</v>
      </c>
      <c r="C1611" s="60">
        <v>5209</v>
      </c>
      <c r="D1611" s="60"/>
      <c r="E1611" s="60"/>
      <c r="F1611" s="60"/>
      <c r="G1611" s="60">
        <v>1</v>
      </c>
    </row>
    <row r="1612" spans="1:7" x14ac:dyDescent="0.25">
      <c r="A1612" s="60" t="s">
        <v>4907</v>
      </c>
      <c r="B1612" s="60" t="s">
        <v>4908</v>
      </c>
      <c r="C1612" s="60">
        <v>5210</v>
      </c>
      <c r="D1612" s="60"/>
      <c r="E1612" s="60"/>
      <c r="F1612" s="60"/>
      <c r="G1612" s="60">
        <v>1</v>
      </c>
    </row>
    <row r="1613" spans="1:7" x14ac:dyDescent="0.25">
      <c r="A1613" s="60" t="s">
        <v>4910</v>
      </c>
      <c r="B1613" s="60" t="s">
        <v>4911</v>
      </c>
      <c r="C1613" s="60">
        <v>5211</v>
      </c>
      <c r="D1613" s="60"/>
      <c r="E1613" s="60"/>
      <c r="F1613" s="60"/>
      <c r="G1613" s="60">
        <v>1</v>
      </c>
    </row>
    <row r="1614" spans="1:7" x14ac:dyDescent="0.25">
      <c r="A1614" s="60" t="s">
        <v>4913</v>
      </c>
      <c r="B1614" s="60" t="s">
        <v>4914</v>
      </c>
      <c r="C1614" s="60">
        <v>5212</v>
      </c>
      <c r="D1614" s="60"/>
      <c r="E1614" s="60"/>
      <c r="F1614" s="60"/>
      <c r="G1614" s="60">
        <v>1</v>
      </c>
    </row>
    <row r="1615" spans="1:7" x14ac:dyDescent="0.25">
      <c r="A1615" s="60" t="s">
        <v>4916</v>
      </c>
      <c r="B1615" s="60" t="s">
        <v>4917</v>
      </c>
      <c r="C1615" s="60">
        <v>5213</v>
      </c>
      <c r="D1615" s="60"/>
      <c r="E1615" s="60"/>
      <c r="F1615" s="60"/>
      <c r="G1615" s="60">
        <v>1</v>
      </c>
    </row>
    <row r="1616" spans="1:7" x14ac:dyDescent="0.25">
      <c r="A1616" s="60" t="s">
        <v>4919</v>
      </c>
      <c r="B1616" s="60" t="s">
        <v>4920</v>
      </c>
      <c r="C1616" s="60">
        <v>5214</v>
      </c>
      <c r="D1616" s="60"/>
      <c r="E1616" s="60"/>
      <c r="F1616" s="60"/>
      <c r="G1616" s="60">
        <v>1</v>
      </c>
    </row>
    <row r="1617" spans="1:7" x14ac:dyDescent="0.25">
      <c r="A1617" s="60" t="s">
        <v>4922</v>
      </c>
      <c r="B1617" s="60" t="s">
        <v>4923</v>
      </c>
      <c r="C1617" s="60">
        <v>5215</v>
      </c>
      <c r="D1617" s="60"/>
      <c r="E1617" s="60"/>
      <c r="F1617" s="60"/>
      <c r="G1617" s="60">
        <v>1</v>
      </c>
    </row>
    <row r="1618" spans="1:7" x14ac:dyDescent="0.25">
      <c r="A1618" s="60" t="s">
        <v>4925</v>
      </c>
      <c r="B1618" s="60" t="s">
        <v>4926</v>
      </c>
      <c r="C1618" s="60">
        <v>5216</v>
      </c>
      <c r="D1618" s="60"/>
      <c r="E1618" s="60"/>
      <c r="F1618" s="60"/>
      <c r="G1618" s="60">
        <v>1</v>
      </c>
    </row>
    <row r="1619" spans="1:7" x14ac:dyDescent="0.25">
      <c r="A1619" s="60" t="s">
        <v>4928</v>
      </c>
      <c r="B1619" s="60" t="s">
        <v>4929</v>
      </c>
      <c r="C1619" s="60">
        <v>5217</v>
      </c>
      <c r="D1619" s="60"/>
      <c r="E1619" s="60"/>
      <c r="F1619" s="60"/>
      <c r="G1619" s="60">
        <v>1</v>
      </c>
    </row>
    <row r="1620" spans="1:7" x14ac:dyDescent="0.25">
      <c r="A1620" s="60" t="s">
        <v>4931</v>
      </c>
      <c r="B1620" s="60" t="s">
        <v>4932</v>
      </c>
      <c r="C1620" s="60">
        <v>5219</v>
      </c>
      <c r="D1620" s="60"/>
      <c r="E1620" s="60"/>
      <c r="F1620" s="60"/>
      <c r="G1620" s="60">
        <v>1</v>
      </c>
    </row>
    <row r="1621" spans="1:7" x14ac:dyDescent="0.25">
      <c r="A1621" s="60" t="s">
        <v>4934</v>
      </c>
      <c r="B1621" s="60" t="s">
        <v>4935</v>
      </c>
      <c r="C1621" s="60">
        <v>5220</v>
      </c>
      <c r="D1621" s="60"/>
      <c r="E1621" s="60"/>
      <c r="F1621" s="60"/>
      <c r="G1621" s="60">
        <v>1</v>
      </c>
    </row>
    <row r="1622" spans="1:7" x14ac:dyDescent="0.25">
      <c r="A1622" s="60" t="s">
        <v>4937</v>
      </c>
      <c r="B1622" s="60" t="s">
        <v>4938</v>
      </c>
      <c r="C1622" s="60">
        <v>5221</v>
      </c>
      <c r="D1622" s="60"/>
      <c r="E1622" s="60"/>
      <c r="F1622" s="60"/>
      <c r="G1622" s="60">
        <v>1</v>
      </c>
    </row>
    <row r="1623" spans="1:7" x14ac:dyDescent="0.25">
      <c r="A1623" s="60" t="s">
        <v>4940</v>
      </c>
      <c r="B1623" s="60" t="s">
        <v>4941</v>
      </c>
      <c r="C1623" s="60">
        <v>5222</v>
      </c>
      <c r="D1623" s="60"/>
      <c r="E1623" s="60"/>
      <c r="F1623" s="60"/>
      <c r="G1623" s="60">
        <v>1</v>
      </c>
    </row>
    <row r="1624" spans="1:7" x14ac:dyDescent="0.25">
      <c r="A1624" s="60" t="s">
        <v>4943</v>
      </c>
      <c r="B1624" s="60" t="s">
        <v>4944</v>
      </c>
      <c r="C1624" s="60">
        <v>5224</v>
      </c>
      <c r="D1624" s="60"/>
      <c r="E1624" s="60"/>
      <c r="F1624" s="60"/>
      <c r="G1624" s="60">
        <v>1</v>
      </c>
    </row>
    <row r="1625" spans="1:7" x14ac:dyDescent="0.25">
      <c r="A1625" s="60" t="s">
        <v>4946</v>
      </c>
      <c r="B1625" s="60" t="s">
        <v>4947</v>
      </c>
      <c r="C1625" s="60">
        <v>5225</v>
      </c>
      <c r="D1625" s="60"/>
      <c r="E1625" s="60"/>
      <c r="F1625" s="60"/>
      <c r="G1625" s="60">
        <v>1</v>
      </c>
    </row>
    <row r="1626" spans="1:7" x14ac:dyDescent="0.25">
      <c r="A1626" s="60" t="s">
        <v>4964</v>
      </c>
      <c r="B1626" s="60" t="s">
        <v>4965</v>
      </c>
      <c r="C1626" s="60">
        <v>5238</v>
      </c>
      <c r="D1626" s="60"/>
      <c r="E1626" s="60"/>
      <c r="F1626" s="60"/>
      <c r="G1626" s="60">
        <v>1</v>
      </c>
    </row>
    <row r="1627" spans="1:7" x14ac:dyDescent="0.25">
      <c r="A1627" s="60" t="s">
        <v>4949</v>
      </c>
      <c r="B1627" s="60" t="s">
        <v>4950</v>
      </c>
      <c r="C1627" s="60">
        <v>5228</v>
      </c>
      <c r="D1627" s="60"/>
      <c r="E1627" s="60"/>
      <c r="F1627" s="60"/>
      <c r="G1627" s="60">
        <v>1</v>
      </c>
    </row>
    <row r="1628" spans="1:7" x14ac:dyDescent="0.25">
      <c r="A1628" s="60" t="s">
        <v>4952</v>
      </c>
      <c r="B1628" s="60" t="s">
        <v>4953</v>
      </c>
      <c r="C1628" s="60">
        <v>5229</v>
      </c>
      <c r="D1628" s="60"/>
      <c r="E1628" s="60"/>
      <c r="F1628" s="60"/>
      <c r="G1628" s="60">
        <v>1</v>
      </c>
    </row>
    <row r="1629" spans="1:7" x14ac:dyDescent="0.25">
      <c r="A1629" s="60" t="s">
        <v>4955</v>
      </c>
      <c r="B1629" s="60" t="s">
        <v>4956</v>
      </c>
      <c r="C1629" s="60">
        <v>5232</v>
      </c>
      <c r="D1629" s="60"/>
      <c r="E1629" s="60"/>
      <c r="F1629" s="60"/>
      <c r="G1629" s="60">
        <v>1</v>
      </c>
    </row>
    <row r="1630" spans="1:7" x14ac:dyDescent="0.25">
      <c r="A1630" s="60" t="s">
        <v>4958</v>
      </c>
      <c r="B1630" s="60" t="s">
        <v>4959</v>
      </c>
      <c r="C1630" s="60">
        <v>5236</v>
      </c>
      <c r="D1630" s="60"/>
      <c r="E1630" s="60"/>
      <c r="F1630" s="60"/>
      <c r="G1630" s="60">
        <v>1</v>
      </c>
    </row>
    <row r="1631" spans="1:7" x14ac:dyDescent="0.25">
      <c r="A1631" s="60" t="s">
        <v>4961</v>
      </c>
      <c r="B1631" s="60" t="s">
        <v>4962</v>
      </c>
      <c r="C1631" s="60">
        <v>5237</v>
      </c>
      <c r="D1631" s="60"/>
      <c r="E1631" s="60"/>
      <c r="F1631" s="60"/>
      <c r="G1631" s="60">
        <v>1</v>
      </c>
    </row>
    <row r="1632" spans="1:7" x14ac:dyDescent="0.25">
      <c r="A1632" s="60" t="s">
        <v>4979</v>
      </c>
      <c r="B1632" s="60" t="s">
        <v>4980</v>
      </c>
      <c r="C1632" s="60">
        <v>5314</v>
      </c>
      <c r="D1632" s="60"/>
      <c r="E1632" s="60"/>
      <c r="F1632" s="60"/>
      <c r="G1632" s="60">
        <v>1</v>
      </c>
    </row>
    <row r="1633" spans="1:7" x14ac:dyDescent="0.25">
      <c r="A1633" s="60" t="s">
        <v>4967</v>
      </c>
      <c r="B1633" s="60" t="s">
        <v>4968</v>
      </c>
      <c r="C1633" s="60">
        <v>5310</v>
      </c>
      <c r="D1633" s="60"/>
      <c r="E1633" s="60"/>
      <c r="F1633" s="60"/>
      <c r="G1633" s="60">
        <v>1</v>
      </c>
    </row>
    <row r="1634" spans="1:7" x14ac:dyDescent="0.25">
      <c r="A1634" s="60" t="s">
        <v>4970</v>
      </c>
      <c r="B1634" s="60" t="s">
        <v>4971</v>
      </c>
      <c r="C1634" s="60">
        <v>5311</v>
      </c>
      <c r="D1634" s="60"/>
      <c r="E1634" s="60"/>
      <c r="F1634" s="60"/>
      <c r="G1634" s="60">
        <v>1</v>
      </c>
    </row>
    <row r="1635" spans="1:7" x14ac:dyDescent="0.25">
      <c r="A1635" s="60" t="s">
        <v>4973</v>
      </c>
      <c r="B1635" s="60" t="s">
        <v>4974</v>
      </c>
      <c r="C1635" s="60">
        <v>5312</v>
      </c>
      <c r="D1635" s="60"/>
      <c r="E1635" s="60"/>
      <c r="F1635" s="60"/>
      <c r="G1635" s="60">
        <v>1</v>
      </c>
    </row>
    <row r="1636" spans="1:7" x14ac:dyDescent="0.25">
      <c r="A1636" s="60" t="s">
        <v>4976</v>
      </c>
      <c r="B1636" s="60" t="s">
        <v>4977</v>
      </c>
      <c r="C1636" s="60">
        <v>5313</v>
      </c>
      <c r="D1636" s="60"/>
      <c r="E1636" s="60"/>
      <c r="F1636" s="60"/>
      <c r="G1636" s="60">
        <v>1</v>
      </c>
    </row>
    <row r="1637" spans="1:7" x14ac:dyDescent="0.25">
      <c r="A1637" s="60" t="s">
        <v>4982</v>
      </c>
      <c r="B1637" s="60" t="s">
        <v>4983</v>
      </c>
      <c r="C1637" s="60">
        <v>5319</v>
      </c>
      <c r="D1637" s="60"/>
      <c r="E1637" s="60"/>
      <c r="F1637" s="60"/>
      <c r="G1637" s="60">
        <v>1</v>
      </c>
    </row>
    <row r="1638" spans="1:7" x14ac:dyDescent="0.25">
      <c r="A1638" s="60" t="s">
        <v>4985</v>
      </c>
      <c r="B1638" s="60" t="s">
        <v>4986</v>
      </c>
      <c r="C1638" s="60">
        <v>5322</v>
      </c>
      <c r="D1638" s="60"/>
      <c r="E1638" s="60"/>
      <c r="F1638" s="60"/>
      <c r="G1638" s="60">
        <v>1</v>
      </c>
    </row>
    <row r="1639" spans="1:7" x14ac:dyDescent="0.25">
      <c r="A1639" s="60" t="s">
        <v>4988</v>
      </c>
      <c r="B1639" s="60" t="s">
        <v>4989</v>
      </c>
      <c r="C1639" s="60">
        <v>5323</v>
      </c>
      <c r="D1639" s="60"/>
      <c r="E1639" s="60"/>
      <c r="F1639" s="60"/>
      <c r="G1639" s="60">
        <v>1</v>
      </c>
    </row>
    <row r="1640" spans="1:7" x14ac:dyDescent="0.25">
      <c r="A1640" s="60" t="s">
        <v>4991</v>
      </c>
      <c r="B1640" s="60" t="s">
        <v>4992</v>
      </c>
      <c r="C1640" s="60">
        <v>5324</v>
      </c>
      <c r="D1640" s="60"/>
      <c r="E1640" s="60"/>
      <c r="F1640" s="60"/>
      <c r="G1640" s="60">
        <v>1</v>
      </c>
    </row>
    <row r="1641" spans="1:7" x14ac:dyDescent="0.25">
      <c r="A1641" s="60" t="s">
        <v>4994</v>
      </c>
      <c r="B1641" s="60" t="s">
        <v>4995</v>
      </c>
      <c r="C1641" s="60">
        <v>5325</v>
      </c>
      <c r="D1641" s="60"/>
      <c r="E1641" s="60"/>
      <c r="F1641" s="60"/>
      <c r="G1641" s="60">
        <v>1</v>
      </c>
    </row>
    <row r="1642" spans="1:7" x14ac:dyDescent="0.25">
      <c r="A1642" s="60" t="s">
        <v>4997</v>
      </c>
      <c r="B1642" s="60" t="s">
        <v>4998</v>
      </c>
      <c r="C1642" s="60">
        <v>5326</v>
      </c>
      <c r="D1642" s="60"/>
      <c r="E1642" s="60"/>
      <c r="F1642" s="60"/>
      <c r="G1642" s="60">
        <v>1</v>
      </c>
    </row>
    <row r="1643" spans="1:7" x14ac:dyDescent="0.25">
      <c r="A1643" s="60" t="s">
        <v>5000</v>
      </c>
      <c r="B1643" s="60" t="s">
        <v>5001</v>
      </c>
      <c r="C1643" s="60">
        <v>5327</v>
      </c>
      <c r="D1643" s="60"/>
      <c r="E1643" s="60"/>
      <c r="F1643" s="60"/>
      <c r="G1643" s="60">
        <v>1</v>
      </c>
    </row>
    <row r="1644" spans="1:7" x14ac:dyDescent="0.25">
      <c r="A1644" s="60" t="s">
        <v>5003</v>
      </c>
      <c r="B1644" s="60" t="s">
        <v>5004</v>
      </c>
      <c r="C1644" s="60">
        <v>5328</v>
      </c>
      <c r="D1644" s="60"/>
      <c r="E1644" s="60"/>
      <c r="F1644" s="60"/>
      <c r="G1644" s="60">
        <v>1</v>
      </c>
    </row>
    <row r="1645" spans="1:7" x14ac:dyDescent="0.25">
      <c r="A1645" s="60" t="s">
        <v>5006</v>
      </c>
      <c r="B1645" s="60" t="s">
        <v>5007</v>
      </c>
      <c r="C1645" s="60">
        <v>5329</v>
      </c>
      <c r="D1645" s="60"/>
      <c r="E1645" s="60"/>
      <c r="F1645" s="60"/>
      <c r="G1645" s="60">
        <v>1</v>
      </c>
    </row>
    <row r="1646" spans="1:7" x14ac:dyDescent="0.25">
      <c r="A1646" s="60" t="s">
        <v>5009</v>
      </c>
      <c r="B1646" s="60" t="s">
        <v>5010</v>
      </c>
      <c r="C1646" s="60">
        <v>5330</v>
      </c>
      <c r="D1646" s="60"/>
      <c r="E1646" s="60"/>
      <c r="F1646" s="60"/>
      <c r="G1646" s="60">
        <v>1</v>
      </c>
    </row>
    <row r="1647" spans="1:7" x14ac:dyDescent="0.25">
      <c r="A1647" s="60" t="s">
        <v>5012</v>
      </c>
      <c r="B1647" s="60" t="s">
        <v>5013</v>
      </c>
      <c r="C1647" s="60">
        <v>5331</v>
      </c>
      <c r="D1647" s="60"/>
      <c r="E1647" s="60"/>
      <c r="F1647" s="60"/>
      <c r="G1647" s="60">
        <v>1</v>
      </c>
    </row>
    <row r="1648" spans="1:7" x14ac:dyDescent="0.25">
      <c r="A1648" s="60" t="s">
        <v>5015</v>
      </c>
      <c r="B1648" s="60" t="s">
        <v>5016</v>
      </c>
      <c r="C1648" s="60">
        <v>5332</v>
      </c>
      <c r="D1648" s="60"/>
      <c r="E1648" s="60"/>
      <c r="F1648" s="60"/>
      <c r="G1648" s="60">
        <v>1</v>
      </c>
    </row>
    <row r="1649" spans="1:7" x14ac:dyDescent="0.25">
      <c r="A1649" s="60" t="s">
        <v>5018</v>
      </c>
      <c r="B1649" s="60" t="s">
        <v>5019</v>
      </c>
      <c r="C1649" s="60">
        <v>5333</v>
      </c>
      <c r="D1649" s="60"/>
      <c r="E1649" s="60"/>
      <c r="F1649" s="60"/>
      <c r="G1649" s="60">
        <v>1</v>
      </c>
    </row>
    <row r="1650" spans="1:7" x14ac:dyDescent="0.25">
      <c r="A1650" s="60" t="s">
        <v>5036</v>
      </c>
      <c r="B1650" s="60" t="s">
        <v>5037</v>
      </c>
      <c r="C1650" s="60">
        <v>5475</v>
      </c>
      <c r="D1650" s="60"/>
      <c r="E1650" s="60"/>
      <c r="F1650" s="60"/>
      <c r="G1650" s="60">
        <v>1</v>
      </c>
    </row>
    <row r="1651" spans="1:7" x14ac:dyDescent="0.25">
      <c r="A1651" s="60" t="s">
        <v>5039</v>
      </c>
      <c r="B1651" s="60" t="s">
        <v>5040</v>
      </c>
      <c r="C1651" s="60">
        <v>5476</v>
      </c>
      <c r="D1651" s="60"/>
      <c r="E1651" s="60"/>
      <c r="F1651" s="60"/>
      <c r="G1651" s="60">
        <v>1</v>
      </c>
    </row>
    <row r="1652" spans="1:7" x14ac:dyDescent="0.25">
      <c r="A1652" s="60" t="s">
        <v>5021</v>
      </c>
      <c r="B1652" s="60" t="s">
        <v>5022</v>
      </c>
      <c r="C1652" s="60">
        <v>5460</v>
      </c>
      <c r="D1652" s="60"/>
      <c r="E1652" s="60"/>
      <c r="F1652" s="60"/>
      <c r="G1652" s="60">
        <v>1</v>
      </c>
    </row>
    <row r="1653" spans="1:7" x14ac:dyDescent="0.25">
      <c r="A1653" s="60" t="s">
        <v>5042</v>
      </c>
      <c r="B1653" s="60" t="s">
        <v>5043</v>
      </c>
      <c r="C1653" s="60">
        <v>5477</v>
      </c>
      <c r="D1653" s="60"/>
      <c r="E1653" s="60"/>
      <c r="F1653" s="60"/>
      <c r="G1653" s="60">
        <v>1</v>
      </c>
    </row>
    <row r="1654" spans="1:7" x14ac:dyDescent="0.25">
      <c r="A1654" s="60" t="s">
        <v>5045</v>
      </c>
      <c r="B1654" s="60" t="s">
        <v>5046</v>
      </c>
      <c r="C1654" s="60">
        <v>5478</v>
      </c>
      <c r="D1654" s="60"/>
      <c r="E1654" s="60"/>
      <c r="F1654" s="60"/>
      <c r="G1654" s="60">
        <v>1</v>
      </c>
    </row>
    <row r="1655" spans="1:7" x14ac:dyDescent="0.25">
      <c r="A1655" s="60" t="s">
        <v>5048</v>
      </c>
      <c r="B1655" s="60" t="s">
        <v>5049</v>
      </c>
      <c r="C1655" s="60">
        <v>5479</v>
      </c>
      <c r="D1655" s="60"/>
      <c r="E1655" s="60"/>
      <c r="F1655" s="60"/>
      <c r="G1655" s="60">
        <v>1</v>
      </c>
    </row>
    <row r="1656" spans="1:7" x14ac:dyDescent="0.25">
      <c r="A1656" s="60" t="s">
        <v>5051</v>
      </c>
      <c r="B1656" s="60" t="s">
        <v>5052</v>
      </c>
      <c r="C1656" s="60">
        <v>5480</v>
      </c>
      <c r="D1656" s="60"/>
      <c r="E1656" s="60"/>
      <c r="F1656" s="60"/>
      <c r="G1656" s="60">
        <v>1</v>
      </c>
    </row>
    <row r="1657" spans="1:7" x14ac:dyDescent="0.25">
      <c r="A1657" s="60" t="s">
        <v>5054</v>
      </c>
      <c r="B1657" s="60" t="s">
        <v>5055</v>
      </c>
      <c r="C1657" s="60">
        <v>5481</v>
      </c>
      <c r="D1657" s="60"/>
      <c r="E1657" s="60"/>
      <c r="F1657" s="60"/>
      <c r="G1657" s="60">
        <v>1</v>
      </c>
    </row>
    <row r="1658" spans="1:7" x14ac:dyDescent="0.25">
      <c r="A1658" s="60" t="s">
        <v>5024</v>
      </c>
      <c r="B1658" s="60" t="s">
        <v>5025</v>
      </c>
      <c r="C1658" s="60">
        <v>5469</v>
      </c>
      <c r="D1658" s="60"/>
      <c r="E1658" s="60"/>
      <c r="F1658" s="60"/>
      <c r="G1658" s="60">
        <v>1</v>
      </c>
    </row>
    <row r="1659" spans="1:7" x14ac:dyDescent="0.25">
      <c r="A1659" s="60" t="s">
        <v>5027</v>
      </c>
      <c r="B1659" s="60" t="s">
        <v>5028</v>
      </c>
      <c r="C1659" s="60">
        <v>5470</v>
      </c>
      <c r="D1659" s="60"/>
      <c r="E1659" s="60"/>
      <c r="F1659" s="60"/>
      <c r="G1659" s="60">
        <v>1</v>
      </c>
    </row>
    <row r="1660" spans="1:7" x14ac:dyDescent="0.25">
      <c r="A1660" s="60" t="s">
        <v>5030</v>
      </c>
      <c r="B1660" s="60" t="s">
        <v>5031</v>
      </c>
      <c r="C1660" s="60">
        <v>5472</v>
      </c>
      <c r="D1660" s="60"/>
      <c r="E1660" s="60"/>
      <c r="F1660" s="60"/>
      <c r="G1660" s="60">
        <v>1</v>
      </c>
    </row>
    <row r="1661" spans="1:7" x14ac:dyDescent="0.25">
      <c r="A1661" s="60" t="s">
        <v>5033</v>
      </c>
      <c r="B1661" s="60" t="s">
        <v>5034</v>
      </c>
      <c r="C1661" s="60">
        <v>5473</v>
      </c>
      <c r="D1661" s="60"/>
      <c r="E1661" s="60"/>
      <c r="F1661" s="60"/>
      <c r="G1661" s="60">
        <v>1</v>
      </c>
    </row>
    <row r="1662" spans="1:7" x14ac:dyDescent="0.25">
      <c r="A1662" s="60" t="s">
        <v>5057</v>
      </c>
      <c r="B1662" s="60" t="s">
        <v>5058</v>
      </c>
      <c r="C1662" s="60">
        <v>5482</v>
      </c>
      <c r="D1662" s="60"/>
      <c r="E1662" s="60"/>
      <c r="F1662" s="60"/>
      <c r="G1662" s="60">
        <v>1</v>
      </c>
    </row>
    <row r="1663" spans="1:7" x14ac:dyDescent="0.25">
      <c r="A1663" s="60" t="s">
        <v>5060</v>
      </c>
      <c r="B1663" s="60" t="s">
        <v>5061</v>
      </c>
      <c r="C1663" s="60">
        <v>5483</v>
      </c>
      <c r="D1663" s="60"/>
      <c r="E1663" s="60"/>
      <c r="F1663" s="60"/>
      <c r="G1663" s="60">
        <v>1</v>
      </c>
    </row>
    <row r="1664" spans="1:7" x14ac:dyDescent="0.25">
      <c r="A1664" s="60" t="s">
        <v>5063</v>
      </c>
      <c r="B1664" s="60" t="s">
        <v>5064</v>
      </c>
      <c r="C1664" s="60">
        <v>5484</v>
      </c>
      <c r="D1664" s="60"/>
      <c r="E1664" s="60"/>
      <c r="F1664" s="60"/>
      <c r="G1664" s="60">
        <v>1</v>
      </c>
    </row>
    <row r="1665" spans="1:7" x14ac:dyDescent="0.25">
      <c r="A1665" s="60" t="s">
        <v>5066</v>
      </c>
      <c r="B1665" s="60" t="s">
        <v>5067</v>
      </c>
      <c r="C1665" s="60">
        <v>5485</v>
      </c>
      <c r="D1665" s="60"/>
      <c r="E1665" s="60"/>
      <c r="F1665" s="60"/>
      <c r="G1665" s="60">
        <v>1</v>
      </c>
    </row>
    <row r="1666" spans="1:7" x14ac:dyDescent="0.25">
      <c r="A1666" s="60" t="s">
        <v>5069</v>
      </c>
      <c r="B1666" s="60" t="s">
        <v>5070</v>
      </c>
      <c r="C1666" s="60">
        <v>5486</v>
      </c>
      <c r="D1666" s="60"/>
      <c r="E1666" s="60"/>
      <c r="F1666" s="60"/>
      <c r="G1666" s="60">
        <v>1</v>
      </c>
    </row>
    <row r="1667" spans="1:7" x14ac:dyDescent="0.25">
      <c r="A1667" s="60" t="s">
        <v>5072</v>
      </c>
      <c r="B1667" s="60" t="s">
        <v>5073</v>
      </c>
      <c r="C1667" s="60">
        <v>5487</v>
      </c>
      <c r="D1667" s="60"/>
      <c r="E1667" s="60"/>
      <c r="F1667" s="60"/>
      <c r="G1667" s="60">
        <v>1</v>
      </c>
    </row>
    <row r="1668" spans="1:7" x14ac:dyDescent="0.25">
      <c r="A1668" s="60" t="s">
        <v>5075</v>
      </c>
      <c r="B1668" s="60" t="s">
        <v>5076</v>
      </c>
      <c r="C1668" s="60">
        <v>5488</v>
      </c>
      <c r="D1668" s="60"/>
      <c r="E1668" s="60"/>
      <c r="F1668" s="60"/>
      <c r="G1668" s="60">
        <v>1</v>
      </c>
    </row>
    <row r="1669" spans="1:7" x14ac:dyDescent="0.25">
      <c r="A1669" s="60" t="s">
        <v>5078</v>
      </c>
      <c r="B1669" s="60" t="s">
        <v>5079</v>
      </c>
      <c r="C1669" s="60">
        <v>5489</v>
      </c>
      <c r="D1669" s="60"/>
      <c r="E1669" s="60"/>
      <c r="F1669" s="60"/>
      <c r="G1669" s="60">
        <v>1</v>
      </c>
    </row>
    <row r="1670" spans="1:7" x14ac:dyDescent="0.25">
      <c r="A1670" s="60" t="s">
        <v>5081</v>
      </c>
      <c r="B1670" s="60" t="s">
        <v>5082</v>
      </c>
      <c r="C1670" s="60">
        <v>5490</v>
      </c>
      <c r="D1670" s="60"/>
      <c r="E1670" s="60"/>
      <c r="F1670" s="60"/>
      <c r="G1670" s="60">
        <v>1</v>
      </c>
    </row>
    <row r="1671" spans="1:7" x14ac:dyDescent="0.25">
      <c r="A1671" s="60" t="s">
        <v>5084</v>
      </c>
      <c r="B1671" s="60" t="s">
        <v>5085</v>
      </c>
      <c r="C1671" s="60">
        <v>5491</v>
      </c>
      <c r="D1671" s="60"/>
      <c r="E1671" s="60"/>
      <c r="F1671" s="60"/>
      <c r="G1671" s="60">
        <v>1</v>
      </c>
    </row>
    <row r="1672" spans="1:7" x14ac:dyDescent="0.25">
      <c r="A1672" s="60" t="s">
        <v>5087</v>
      </c>
      <c r="B1672" s="60" t="s">
        <v>5088</v>
      </c>
      <c r="C1672" s="60">
        <v>5492</v>
      </c>
      <c r="D1672" s="60"/>
      <c r="E1672" s="60"/>
      <c r="F1672" s="60"/>
      <c r="G1672" s="60">
        <v>1</v>
      </c>
    </row>
    <row r="1673" spans="1:7" x14ac:dyDescent="0.25">
      <c r="A1673" s="60" t="s">
        <v>5090</v>
      </c>
      <c r="B1673" s="60" t="s">
        <v>5091</v>
      </c>
      <c r="C1673" s="60">
        <v>5493</v>
      </c>
      <c r="D1673" s="60"/>
      <c r="E1673" s="60"/>
      <c r="F1673" s="60"/>
      <c r="G1673" s="60">
        <v>1</v>
      </c>
    </row>
    <row r="1674" spans="1:7" x14ac:dyDescent="0.25">
      <c r="A1674" s="60" t="s">
        <v>5093</v>
      </c>
      <c r="B1674" s="60" t="s">
        <v>5094</v>
      </c>
      <c r="C1674" s="60">
        <v>5494</v>
      </c>
      <c r="D1674" s="60"/>
      <c r="E1674" s="60"/>
      <c r="F1674" s="60"/>
      <c r="G1674" s="60">
        <v>1</v>
      </c>
    </row>
    <row r="1675" spans="1:7" x14ac:dyDescent="0.25">
      <c r="A1675" s="60" t="s">
        <v>5096</v>
      </c>
      <c r="B1675" s="60" t="s">
        <v>5097</v>
      </c>
      <c r="C1675" s="60">
        <v>5495</v>
      </c>
      <c r="D1675" s="60"/>
      <c r="E1675" s="60"/>
      <c r="F1675" s="60"/>
      <c r="G1675" s="60">
        <v>1</v>
      </c>
    </row>
    <row r="1676" spans="1:7" x14ac:dyDescent="0.25">
      <c r="A1676" s="60" t="s">
        <v>5099</v>
      </c>
      <c r="B1676" s="60" t="s">
        <v>5100</v>
      </c>
      <c r="C1676" s="60">
        <v>5496</v>
      </c>
      <c r="D1676" s="60"/>
      <c r="E1676" s="60"/>
      <c r="F1676" s="60"/>
      <c r="G1676" s="60">
        <v>1</v>
      </c>
    </row>
    <row r="1677" spans="1:7" x14ac:dyDescent="0.25">
      <c r="A1677" s="60" t="s">
        <v>5102</v>
      </c>
      <c r="B1677" s="60" t="s">
        <v>5103</v>
      </c>
      <c r="C1677" s="60">
        <v>5497</v>
      </c>
      <c r="D1677" s="60"/>
      <c r="E1677" s="60"/>
      <c r="F1677" s="60"/>
      <c r="G1677" s="60">
        <v>1</v>
      </c>
    </row>
    <row r="1678" spans="1:7" x14ac:dyDescent="0.25">
      <c r="A1678" s="60" t="s">
        <v>5105</v>
      </c>
      <c r="B1678" s="60" t="s">
        <v>5106</v>
      </c>
      <c r="C1678" s="60">
        <v>5498</v>
      </c>
      <c r="D1678" s="60"/>
      <c r="E1678" s="60"/>
      <c r="F1678" s="60"/>
      <c r="G1678" s="60">
        <v>1</v>
      </c>
    </row>
    <row r="1679" spans="1:7" x14ac:dyDescent="0.25">
      <c r="A1679" s="60" t="s">
        <v>5108</v>
      </c>
      <c r="B1679" s="60" t="s">
        <v>5109</v>
      </c>
      <c r="C1679" s="60">
        <v>5499</v>
      </c>
      <c r="D1679" s="60"/>
      <c r="E1679" s="60"/>
      <c r="F1679" s="60"/>
      <c r="G1679" s="60">
        <v>1</v>
      </c>
    </row>
    <row r="1680" spans="1:7" x14ac:dyDescent="0.25">
      <c r="A1680" s="60" t="s">
        <v>5111</v>
      </c>
      <c r="B1680" s="60" t="s">
        <v>5112</v>
      </c>
      <c r="C1680" s="60">
        <v>5500</v>
      </c>
      <c r="D1680" s="60"/>
      <c r="E1680" s="60"/>
      <c r="F1680" s="60"/>
      <c r="G1680" s="60">
        <v>1</v>
      </c>
    </row>
    <row r="1681" spans="1:7" x14ac:dyDescent="0.25">
      <c r="A1681" s="60" t="s">
        <v>5114</v>
      </c>
      <c r="B1681" s="60" t="s">
        <v>5115</v>
      </c>
      <c r="C1681" s="60">
        <v>5501</v>
      </c>
      <c r="D1681" s="60"/>
      <c r="E1681" s="60"/>
      <c r="F1681" s="60"/>
      <c r="G1681" s="60">
        <v>1</v>
      </c>
    </row>
    <row r="1682" spans="1:7" x14ac:dyDescent="0.25">
      <c r="A1682" s="60" t="s">
        <v>5117</v>
      </c>
      <c r="B1682" s="60" t="s">
        <v>5118</v>
      </c>
      <c r="C1682" s="60">
        <v>5502</v>
      </c>
      <c r="D1682" s="60"/>
      <c r="E1682" s="60"/>
      <c r="F1682" s="60"/>
      <c r="G1682" s="60">
        <v>1</v>
      </c>
    </row>
    <row r="1683" spans="1:7" x14ac:dyDescent="0.25">
      <c r="A1683" s="60" t="s">
        <v>5120</v>
      </c>
      <c r="B1683" s="60" t="s">
        <v>5121</v>
      </c>
      <c r="C1683" s="60">
        <v>5837</v>
      </c>
      <c r="D1683" s="60"/>
      <c r="E1683" s="60"/>
      <c r="F1683" s="60"/>
      <c r="G1683" s="60">
        <v>1</v>
      </c>
    </row>
    <row r="1684" spans="1:7" x14ac:dyDescent="0.25">
      <c r="A1684" s="60" t="s">
        <v>5231</v>
      </c>
      <c r="B1684" s="60" t="s">
        <v>5232</v>
      </c>
      <c r="C1684" s="60">
        <v>5932</v>
      </c>
      <c r="D1684" s="60"/>
      <c r="E1684" s="60"/>
      <c r="F1684" s="60"/>
      <c r="G1684" s="60">
        <v>1</v>
      </c>
    </row>
    <row r="1685" spans="1:7" x14ac:dyDescent="0.25">
      <c r="A1685" s="60" t="s">
        <v>5123</v>
      </c>
      <c r="B1685" s="60" t="s">
        <v>5124</v>
      </c>
      <c r="C1685" s="60">
        <v>5838</v>
      </c>
      <c r="D1685" s="60"/>
      <c r="E1685" s="60"/>
      <c r="F1685" s="60"/>
      <c r="G1685" s="60">
        <v>1</v>
      </c>
    </row>
    <row r="1686" spans="1:7" x14ac:dyDescent="0.25">
      <c r="A1686" s="60" t="s">
        <v>5234</v>
      </c>
      <c r="B1686" s="60" t="s">
        <v>5235</v>
      </c>
      <c r="C1686" s="60">
        <v>5933</v>
      </c>
      <c r="D1686" s="60"/>
      <c r="E1686" s="60"/>
      <c r="F1686" s="60"/>
      <c r="G1686" s="60">
        <v>1</v>
      </c>
    </row>
    <row r="1687" spans="1:7" x14ac:dyDescent="0.25">
      <c r="A1687" s="60" t="s">
        <v>5126</v>
      </c>
      <c r="B1687" s="60" t="s">
        <v>5127</v>
      </c>
      <c r="C1687" s="60">
        <v>5839</v>
      </c>
      <c r="D1687" s="60"/>
      <c r="E1687" s="60"/>
      <c r="F1687" s="60"/>
      <c r="G1687" s="60">
        <v>1</v>
      </c>
    </row>
    <row r="1688" spans="1:7" x14ac:dyDescent="0.25">
      <c r="A1688" s="60" t="s">
        <v>5237</v>
      </c>
      <c r="B1688" s="60" t="s">
        <v>5238</v>
      </c>
      <c r="C1688" s="60">
        <v>5934</v>
      </c>
      <c r="D1688" s="60"/>
      <c r="E1688" s="60"/>
      <c r="F1688" s="60"/>
      <c r="G1688" s="60">
        <v>1</v>
      </c>
    </row>
    <row r="1689" spans="1:7" x14ac:dyDescent="0.25">
      <c r="A1689" s="60" t="s">
        <v>5129</v>
      </c>
      <c r="B1689" s="60" t="s">
        <v>5130</v>
      </c>
      <c r="C1689" s="60">
        <v>5840</v>
      </c>
      <c r="D1689" s="60"/>
      <c r="E1689" s="60"/>
      <c r="F1689" s="60"/>
      <c r="G1689" s="60">
        <v>1</v>
      </c>
    </row>
    <row r="1690" spans="1:7" x14ac:dyDescent="0.25">
      <c r="A1690" s="60" t="s">
        <v>5240</v>
      </c>
      <c r="B1690" s="60" t="s">
        <v>5241</v>
      </c>
      <c r="C1690" s="60">
        <v>5935</v>
      </c>
      <c r="D1690" s="60"/>
      <c r="E1690" s="60"/>
      <c r="F1690" s="60"/>
      <c r="G1690" s="60">
        <v>1</v>
      </c>
    </row>
    <row r="1691" spans="1:7" x14ac:dyDescent="0.25">
      <c r="A1691" s="60" t="s">
        <v>5132</v>
      </c>
      <c r="B1691" s="60" t="s">
        <v>5133</v>
      </c>
      <c r="C1691" s="60">
        <v>5841</v>
      </c>
      <c r="D1691" s="60"/>
      <c r="E1691" s="60"/>
      <c r="F1691" s="60"/>
      <c r="G1691" s="60">
        <v>1</v>
      </c>
    </row>
    <row r="1692" spans="1:7" x14ac:dyDescent="0.25">
      <c r="A1692" s="60" t="s">
        <v>5243</v>
      </c>
      <c r="B1692" s="60" t="s">
        <v>5244</v>
      </c>
      <c r="C1692" s="60">
        <v>5936</v>
      </c>
      <c r="D1692" s="60"/>
      <c r="E1692" s="60"/>
      <c r="F1692" s="60"/>
      <c r="G1692" s="60">
        <v>1</v>
      </c>
    </row>
    <row r="1693" spans="1:7" x14ac:dyDescent="0.25">
      <c r="A1693" s="60" t="s">
        <v>5135</v>
      </c>
      <c r="B1693" s="60" t="s">
        <v>5136</v>
      </c>
      <c r="C1693" s="60">
        <v>5900</v>
      </c>
      <c r="D1693" s="60"/>
      <c r="E1693" s="60"/>
      <c r="F1693" s="60"/>
      <c r="G1693" s="60">
        <v>1</v>
      </c>
    </row>
    <row r="1694" spans="1:7" x14ac:dyDescent="0.25">
      <c r="A1694" s="60" t="s">
        <v>5138</v>
      </c>
      <c r="B1694" s="60" t="s">
        <v>5139</v>
      </c>
      <c r="C1694" s="60">
        <v>5901</v>
      </c>
      <c r="D1694" s="60"/>
      <c r="E1694" s="60"/>
      <c r="F1694" s="60"/>
      <c r="G1694" s="60">
        <v>1</v>
      </c>
    </row>
    <row r="1695" spans="1:7" x14ac:dyDescent="0.25">
      <c r="A1695" s="60" t="s">
        <v>5141</v>
      </c>
      <c r="B1695" s="60" t="s">
        <v>5142</v>
      </c>
      <c r="C1695" s="60">
        <v>5902</v>
      </c>
      <c r="D1695" s="60"/>
      <c r="E1695" s="60"/>
      <c r="F1695" s="60"/>
      <c r="G1695" s="60">
        <v>1</v>
      </c>
    </row>
    <row r="1696" spans="1:7" x14ac:dyDescent="0.25">
      <c r="A1696" s="60" t="s">
        <v>5144</v>
      </c>
      <c r="B1696" s="60" t="s">
        <v>5145</v>
      </c>
      <c r="C1696" s="60">
        <v>5903</v>
      </c>
      <c r="D1696" s="60"/>
      <c r="E1696" s="60"/>
      <c r="F1696" s="60"/>
      <c r="G1696" s="60">
        <v>1</v>
      </c>
    </row>
    <row r="1697" spans="1:7" x14ac:dyDescent="0.25">
      <c r="A1697" s="60" t="s">
        <v>5147</v>
      </c>
      <c r="B1697" s="60" t="s">
        <v>5148</v>
      </c>
      <c r="C1697" s="60">
        <v>5904</v>
      </c>
      <c r="D1697" s="60"/>
      <c r="E1697" s="60"/>
      <c r="F1697" s="60"/>
      <c r="G1697" s="60">
        <v>1</v>
      </c>
    </row>
    <row r="1698" spans="1:7" x14ac:dyDescent="0.25">
      <c r="A1698" s="60" t="s">
        <v>5150</v>
      </c>
      <c r="B1698" s="60" t="s">
        <v>5151</v>
      </c>
      <c r="C1698" s="60">
        <v>5905</v>
      </c>
      <c r="D1698" s="60"/>
      <c r="E1698" s="60"/>
      <c r="F1698" s="60"/>
      <c r="G1698" s="60">
        <v>1</v>
      </c>
    </row>
    <row r="1699" spans="1:7" x14ac:dyDescent="0.25">
      <c r="A1699" s="60" t="s">
        <v>5153</v>
      </c>
      <c r="B1699" s="60" t="s">
        <v>5154</v>
      </c>
      <c r="C1699" s="60">
        <v>5906</v>
      </c>
      <c r="D1699" s="60"/>
      <c r="E1699" s="60"/>
      <c r="F1699" s="60"/>
      <c r="G1699" s="60">
        <v>1</v>
      </c>
    </row>
    <row r="1700" spans="1:7" x14ac:dyDescent="0.25">
      <c r="A1700" s="60" t="s">
        <v>5156</v>
      </c>
      <c r="B1700" s="60" t="s">
        <v>5157</v>
      </c>
      <c r="C1700" s="60">
        <v>5907</v>
      </c>
      <c r="D1700" s="60"/>
      <c r="E1700" s="60"/>
      <c r="F1700" s="60"/>
      <c r="G1700" s="60">
        <v>1</v>
      </c>
    </row>
    <row r="1701" spans="1:7" x14ac:dyDescent="0.25">
      <c r="A1701" s="60" t="s">
        <v>5159</v>
      </c>
      <c r="B1701" s="60" t="s">
        <v>5160</v>
      </c>
      <c r="C1701" s="60">
        <v>5908</v>
      </c>
      <c r="D1701" s="60"/>
      <c r="E1701" s="60"/>
      <c r="F1701" s="60"/>
      <c r="G1701" s="60">
        <v>1</v>
      </c>
    </row>
    <row r="1702" spans="1:7" x14ac:dyDescent="0.25">
      <c r="A1702" s="60" t="s">
        <v>5162</v>
      </c>
      <c r="B1702" s="60" t="s">
        <v>5163</v>
      </c>
      <c r="C1702" s="60">
        <v>5909</v>
      </c>
      <c r="D1702" s="60"/>
      <c r="E1702" s="60"/>
      <c r="F1702" s="60"/>
      <c r="G1702" s="60">
        <v>1</v>
      </c>
    </row>
    <row r="1703" spans="1:7" x14ac:dyDescent="0.25">
      <c r="A1703" s="60" t="s">
        <v>5165</v>
      </c>
      <c r="B1703" s="60" t="s">
        <v>5166</v>
      </c>
      <c r="C1703" s="60">
        <v>5910</v>
      </c>
      <c r="D1703" s="60"/>
      <c r="E1703" s="60"/>
      <c r="F1703" s="60"/>
      <c r="G1703" s="60">
        <v>1</v>
      </c>
    </row>
    <row r="1704" spans="1:7" x14ac:dyDescent="0.25">
      <c r="A1704" s="60" t="s">
        <v>5168</v>
      </c>
      <c r="B1704" s="60" t="s">
        <v>5169</v>
      </c>
      <c r="C1704" s="60">
        <v>5911</v>
      </c>
      <c r="D1704" s="60"/>
      <c r="E1704" s="60"/>
      <c r="F1704" s="60"/>
      <c r="G1704" s="60">
        <v>1</v>
      </c>
    </row>
    <row r="1705" spans="1:7" x14ac:dyDescent="0.25">
      <c r="A1705" s="60" t="s">
        <v>5171</v>
      </c>
      <c r="B1705" s="60" t="s">
        <v>5172</v>
      </c>
      <c r="C1705" s="60">
        <v>5912</v>
      </c>
      <c r="D1705" s="60"/>
      <c r="E1705" s="60"/>
      <c r="F1705" s="60"/>
      <c r="G1705" s="60">
        <v>1</v>
      </c>
    </row>
    <row r="1706" spans="1:7" x14ac:dyDescent="0.25">
      <c r="A1706" s="60" t="s">
        <v>5174</v>
      </c>
      <c r="B1706" s="60" t="s">
        <v>5175</v>
      </c>
      <c r="C1706" s="60">
        <v>5913</v>
      </c>
      <c r="D1706" s="60"/>
      <c r="E1706" s="60"/>
      <c r="F1706" s="60"/>
      <c r="G1706" s="60">
        <v>1</v>
      </c>
    </row>
    <row r="1707" spans="1:7" x14ac:dyDescent="0.25">
      <c r="A1707" s="60" t="s">
        <v>5177</v>
      </c>
      <c r="B1707" s="60" t="s">
        <v>5178</v>
      </c>
      <c r="C1707" s="60">
        <v>5914</v>
      </c>
      <c r="D1707" s="60"/>
      <c r="E1707" s="60"/>
      <c r="F1707" s="60"/>
      <c r="G1707" s="60">
        <v>1</v>
      </c>
    </row>
    <row r="1708" spans="1:7" x14ac:dyDescent="0.25">
      <c r="A1708" s="60" t="s">
        <v>5180</v>
      </c>
      <c r="B1708" s="60" t="s">
        <v>5181</v>
      </c>
      <c r="C1708" s="60">
        <v>5915</v>
      </c>
      <c r="D1708" s="60"/>
      <c r="E1708" s="60"/>
      <c r="F1708" s="60"/>
      <c r="G1708" s="60">
        <v>1</v>
      </c>
    </row>
    <row r="1709" spans="1:7" x14ac:dyDescent="0.25">
      <c r="A1709" s="60" t="s">
        <v>5183</v>
      </c>
      <c r="B1709" s="60" t="s">
        <v>5184</v>
      </c>
      <c r="C1709" s="60">
        <v>5916</v>
      </c>
      <c r="D1709" s="60"/>
      <c r="E1709" s="60"/>
      <c r="F1709" s="60"/>
      <c r="G1709" s="60">
        <v>1</v>
      </c>
    </row>
    <row r="1710" spans="1:7" x14ac:dyDescent="0.25">
      <c r="A1710" s="60" t="s">
        <v>5186</v>
      </c>
      <c r="B1710" s="60" t="s">
        <v>5187</v>
      </c>
      <c r="C1710" s="60">
        <v>5917</v>
      </c>
      <c r="D1710" s="60"/>
      <c r="E1710" s="60"/>
      <c r="F1710" s="60"/>
      <c r="G1710" s="60">
        <v>1</v>
      </c>
    </row>
    <row r="1711" spans="1:7" x14ac:dyDescent="0.25">
      <c r="A1711" s="60" t="s">
        <v>5189</v>
      </c>
      <c r="B1711" s="60" t="s">
        <v>5190</v>
      </c>
      <c r="C1711" s="60">
        <v>5918</v>
      </c>
      <c r="D1711" s="60"/>
      <c r="E1711" s="60"/>
      <c r="F1711" s="60"/>
      <c r="G1711" s="60">
        <v>1</v>
      </c>
    </row>
    <row r="1712" spans="1:7" x14ac:dyDescent="0.25">
      <c r="A1712" s="60" t="s">
        <v>5192</v>
      </c>
      <c r="B1712" s="60" t="s">
        <v>5193</v>
      </c>
      <c r="C1712" s="60">
        <v>5919</v>
      </c>
      <c r="D1712" s="60"/>
      <c r="E1712" s="60"/>
      <c r="F1712" s="60"/>
      <c r="G1712" s="60">
        <v>1</v>
      </c>
    </row>
    <row r="1713" spans="1:7" x14ac:dyDescent="0.25">
      <c r="A1713" s="60" t="s">
        <v>5195</v>
      </c>
      <c r="B1713" s="60" t="s">
        <v>5196</v>
      </c>
      <c r="C1713" s="60">
        <v>5920</v>
      </c>
      <c r="D1713" s="60"/>
      <c r="E1713" s="60"/>
      <c r="F1713" s="60"/>
      <c r="G1713" s="60">
        <v>1</v>
      </c>
    </row>
    <row r="1714" spans="1:7" x14ac:dyDescent="0.25">
      <c r="A1714" s="60" t="s">
        <v>5198</v>
      </c>
      <c r="B1714" s="60" t="s">
        <v>5199</v>
      </c>
      <c r="C1714" s="60">
        <v>5921</v>
      </c>
      <c r="D1714" s="60"/>
      <c r="E1714" s="60"/>
      <c r="F1714" s="60"/>
      <c r="G1714" s="60">
        <v>1</v>
      </c>
    </row>
    <row r="1715" spans="1:7" x14ac:dyDescent="0.25">
      <c r="A1715" s="60" t="s">
        <v>5201</v>
      </c>
      <c r="B1715" s="60" t="s">
        <v>5202</v>
      </c>
      <c r="C1715" s="60">
        <v>5922</v>
      </c>
      <c r="D1715" s="60"/>
      <c r="E1715" s="60"/>
      <c r="F1715" s="60"/>
      <c r="G1715" s="60">
        <v>1</v>
      </c>
    </row>
    <row r="1716" spans="1:7" x14ac:dyDescent="0.25">
      <c r="A1716" s="60" t="s">
        <v>5204</v>
      </c>
      <c r="B1716" s="60" t="s">
        <v>5205</v>
      </c>
      <c r="C1716" s="60">
        <v>5923</v>
      </c>
      <c r="D1716" s="60"/>
      <c r="E1716" s="60"/>
      <c r="F1716" s="60"/>
      <c r="G1716" s="60">
        <v>1</v>
      </c>
    </row>
    <row r="1717" spans="1:7" x14ac:dyDescent="0.25">
      <c r="A1717" s="60" t="s">
        <v>5207</v>
      </c>
      <c r="B1717" s="60" t="s">
        <v>5208</v>
      </c>
      <c r="C1717" s="60">
        <v>5924</v>
      </c>
      <c r="D1717" s="60"/>
      <c r="E1717" s="60"/>
      <c r="F1717" s="60"/>
      <c r="G1717" s="60">
        <v>1</v>
      </c>
    </row>
    <row r="1718" spans="1:7" x14ac:dyDescent="0.25">
      <c r="A1718" s="60" t="s">
        <v>5210</v>
      </c>
      <c r="B1718" s="60" t="s">
        <v>5211</v>
      </c>
      <c r="C1718" s="60">
        <v>5925</v>
      </c>
      <c r="D1718" s="60"/>
      <c r="E1718" s="60"/>
      <c r="F1718" s="60"/>
      <c r="G1718" s="60">
        <v>1</v>
      </c>
    </row>
    <row r="1719" spans="1:7" x14ac:dyDescent="0.25">
      <c r="A1719" s="60" t="s">
        <v>5213</v>
      </c>
      <c r="B1719" s="60" t="s">
        <v>5214</v>
      </c>
      <c r="C1719" s="60">
        <v>5926</v>
      </c>
      <c r="D1719" s="60"/>
      <c r="E1719" s="60"/>
      <c r="F1719" s="60"/>
      <c r="G1719" s="60">
        <v>1</v>
      </c>
    </row>
    <row r="1720" spans="1:7" x14ac:dyDescent="0.25">
      <c r="A1720" s="60" t="s">
        <v>5216</v>
      </c>
      <c r="B1720" s="60" t="s">
        <v>5217</v>
      </c>
      <c r="C1720" s="60">
        <v>5927</v>
      </c>
      <c r="D1720" s="60"/>
      <c r="E1720" s="60"/>
      <c r="F1720" s="60"/>
      <c r="G1720" s="60">
        <v>1</v>
      </c>
    </row>
    <row r="1721" spans="1:7" x14ac:dyDescent="0.25">
      <c r="A1721" s="60" t="s">
        <v>5219</v>
      </c>
      <c r="B1721" s="60" t="s">
        <v>5220</v>
      </c>
      <c r="C1721" s="60">
        <v>5928</v>
      </c>
      <c r="D1721" s="60"/>
      <c r="E1721" s="60"/>
      <c r="F1721" s="60"/>
      <c r="G1721" s="60">
        <v>1</v>
      </c>
    </row>
    <row r="1722" spans="1:7" x14ac:dyDescent="0.25">
      <c r="A1722" s="60" t="s">
        <v>5222</v>
      </c>
      <c r="B1722" s="60" t="s">
        <v>5223</v>
      </c>
      <c r="C1722" s="60">
        <v>5929</v>
      </c>
      <c r="D1722" s="60"/>
      <c r="E1722" s="60"/>
      <c r="F1722" s="60"/>
      <c r="G1722" s="60">
        <v>1</v>
      </c>
    </row>
    <row r="1723" spans="1:7" x14ac:dyDescent="0.25">
      <c r="A1723" s="60" t="s">
        <v>5225</v>
      </c>
      <c r="B1723" s="60" t="s">
        <v>5226</v>
      </c>
      <c r="C1723" s="60">
        <v>5930</v>
      </c>
      <c r="D1723" s="60"/>
      <c r="E1723" s="60"/>
      <c r="F1723" s="60"/>
      <c r="G1723" s="60">
        <v>1</v>
      </c>
    </row>
    <row r="1724" spans="1:7" x14ac:dyDescent="0.25">
      <c r="A1724" s="60" t="s">
        <v>5228</v>
      </c>
      <c r="B1724" s="60" t="s">
        <v>5229</v>
      </c>
      <c r="C1724" s="60">
        <v>5931</v>
      </c>
      <c r="D1724" s="60"/>
      <c r="E1724" s="60"/>
      <c r="F1724" s="60"/>
      <c r="G1724" s="60">
        <v>1</v>
      </c>
    </row>
    <row r="1725" spans="1:7" x14ac:dyDescent="0.25">
      <c r="A1725" s="60" t="s">
        <v>5246</v>
      </c>
      <c r="B1725" s="60" t="s">
        <v>5247</v>
      </c>
      <c r="C1725" s="60">
        <v>6104</v>
      </c>
      <c r="D1725" s="60"/>
      <c r="E1725" s="60"/>
      <c r="F1725" s="60"/>
      <c r="G1725" s="60">
        <v>1</v>
      </c>
    </row>
    <row r="1726" spans="1:7" x14ac:dyDescent="0.25">
      <c r="A1726" s="60" t="s">
        <v>5249</v>
      </c>
      <c r="B1726" s="60" t="s">
        <v>5250</v>
      </c>
      <c r="C1726" s="60">
        <v>6105</v>
      </c>
      <c r="D1726" s="60"/>
      <c r="E1726" s="60"/>
      <c r="F1726" s="60"/>
      <c r="G1726" s="60">
        <v>1</v>
      </c>
    </row>
    <row r="1727" spans="1:7" x14ac:dyDescent="0.25">
      <c r="A1727" s="60" t="s">
        <v>5252</v>
      </c>
      <c r="B1727" s="60" t="s">
        <v>5253</v>
      </c>
      <c r="C1727" s="60">
        <v>6106</v>
      </c>
      <c r="D1727" s="60"/>
      <c r="E1727" s="60"/>
      <c r="F1727" s="60"/>
      <c r="G1727" s="60">
        <v>1</v>
      </c>
    </row>
    <row r="1728" spans="1:7" x14ac:dyDescent="0.25">
      <c r="A1728" s="60" t="s">
        <v>5258</v>
      </c>
      <c r="B1728" s="60" t="s">
        <v>5259</v>
      </c>
      <c r="C1728" s="60">
        <v>6108</v>
      </c>
      <c r="D1728" s="60"/>
      <c r="E1728" s="60"/>
      <c r="F1728" s="60"/>
      <c r="G1728" s="60">
        <v>1</v>
      </c>
    </row>
    <row r="1729" spans="1:7" x14ac:dyDescent="0.25">
      <c r="A1729" s="60" t="s">
        <v>5261</v>
      </c>
      <c r="B1729" s="60" t="s">
        <v>5262</v>
      </c>
      <c r="C1729" s="60">
        <v>6109</v>
      </c>
      <c r="D1729" s="60"/>
      <c r="E1729" s="60"/>
      <c r="F1729" s="60"/>
      <c r="G1729" s="60">
        <v>1</v>
      </c>
    </row>
    <row r="1730" spans="1:7" x14ac:dyDescent="0.25">
      <c r="A1730" s="60" t="s">
        <v>5264</v>
      </c>
      <c r="B1730" s="60" t="s">
        <v>5265</v>
      </c>
      <c r="C1730" s="60">
        <v>6110</v>
      </c>
      <c r="D1730" s="60"/>
      <c r="E1730" s="60"/>
      <c r="F1730" s="60"/>
      <c r="G1730" s="60">
        <v>1</v>
      </c>
    </row>
    <row r="1731" spans="1:7" x14ac:dyDescent="0.25">
      <c r="A1731" s="60" t="s">
        <v>5267</v>
      </c>
      <c r="B1731" s="60" t="s">
        <v>5268</v>
      </c>
      <c r="C1731" s="60">
        <v>6111</v>
      </c>
      <c r="D1731" s="60"/>
      <c r="E1731" s="60"/>
      <c r="F1731" s="60"/>
      <c r="G1731" s="60">
        <v>1</v>
      </c>
    </row>
    <row r="1732" spans="1:7" x14ac:dyDescent="0.25">
      <c r="A1732" s="60" t="s">
        <v>5270</v>
      </c>
      <c r="B1732" s="60" t="s">
        <v>5271</v>
      </c>
      <c r="C1732" s="60">
        <v>6112</v>
      </c>
      <c r="D1732" s="60"/>
      <c r="E1732" s="60"/>
      <c r="F1732" s="60"/>
      <c r="G1732" s="60">
        <v>1</v>
      </c>
    </row>
    <row r="1733" spans="1:7" x14ac:dyDescent="0.25">
      <c r="A1733" s="60" t="s">
        <v>5273</v>
      </c>
      <c r="B1733" s="60" t="s">
        <v>5274</v>
      </c>
      <c r="C1733" s="60">
        <v>6159</v>
      </c>
      <c r="D1733" s="60"/>
      <c r="E1733" s="60"/>
      <c r="F1733" s="60"/>
      <c r="G1733" s="60">
        <v>1</v>
      </c>
    </row>
    <row r="1734" spans="1:7" x14ac:dyDescent="0.25">
      <c r="A1734" s="60" t="s">
        <v>5276</v>
      </c>
      <c r="B1734" s="60" t="s">
        <v>5277</v>
      </c>
      <c r="C1734" s="60">
        <v>6160</v>
      </c>
      <c r="D1734" s="60"/>
      <c r="E1734" s="60"/>
      <c r="F1734" s="60"/>
      <c r="G1734" s="60">
        <v>1</v>
      </c>
    </row>
    <row r="1735" spans="1:7" x14ac:dyDescent="0.25">
      <c r="A1735" s="60" t="s">
        <v>5279</v>
      </c>
      <c r="B1735" s="60" t="s">
        <v>5280</v>
      </c>
      <c r="C1735" s="60">
        <v>6161</v>
      </c>
      <c r="D1735" s="60"/>
      <c r="E1735" s="60"/>
      <c r="F1735" s="60"/>
      <c r="G1735" s="60">
        <v>1</v>
      </c>
    </row>
    <row r="1736" spans="1:7" x14ac:dyDescent="0.25">
      <c r="A1736" s="60" t="s">
        <v>5282</v>
      </c>
      <c r="B1736" s="60" t="s">
        <v>5283</v>
      </c>
      <c r="C1736" s="60">
        <v>6163</v>
      </c>
      <c r="D1736" s="60"/>
      <c r="E1736" s="60"/>
      <c r="F1736" s="60"/>
      <c r="G1736" s="60">
        <v>1</v>
      </c>
    </row>
    <row r="1737" spans="1:7" x14ac:dyDescent="0.25">
      <c r="A1737" s="60" t="s">
        <v>5285</v>
      </c>
      <c r="B1737" s="60" t="s">
        <v>5286</v>
      </c>
      <c r="C1737" s="60">
        <v>6164</v>
      </c>
      <c r="D1737" s="60"/>
      <c r="E1737" s="60"/>
      <c r="F1737" s="60"/>
      <c r="G1737" s="60">
        <v>1</v>
      </c>
    </row>
    <row r="1738" spans="1:7" x14ac:dyDescent="0.25">
      <c r="A1738" s="60" t="s">
        <v>5288</v>
      </c>
      <c r="B1738" s="60" t="s">
        <v>5289</v>
      </c>
      <c r="C1738" s="60">
        <v>6168</v>
      </c>
      <c r="D1738" s="60"/>
      <c r="E1738" s="60"/>
      <c r="F1738" s="60"/>
      <c r="G1738" s="60">
        <v>1</v>
      </c>
    </row>
    <row r="1739" spans="1:7" x14ac:dyDescent="0.25">
      <c r="A1739" s="60" t="s">
        <v>5291</v>
      </c>
      <c r="B1739" s="60" t="s">
        <v>5292</v>
      </c>
      <c r="C1739" s="60">
        <v>6169</v>
      </c>
      <c r="D1739" s="60"/>
      <c r="E1739" s="60"/>
      <c r="F1739" s="60"/>
      <c r="G1739" s="60">
        <v>1</v>
      </c>
    </row>
    <row r="1740" spans="1:7" x14ac:dyDescent="0.25">
      <c r="A1740" s="60" t="s">
        <v>5294</v>
      </c>
      <c r="B1740" s="60" t="s">
        <v>5295</v>
      </c>
      <c r="C1740" s="60">
        <v>6170</v>
      </c>
      <c r="D1740" s="60"/>
      <c r="E1740" s="60"/>
      <c r="F1740" s="60"/>
      <c r="G1740" s="60">
        <v>1</v>
      </c>
    </row>
    <row r="1741" spans="1:7" x14ac:dyDescent="0.25">
      <c r="A1741" s="60" t="s">
        <v>5297</v>
      </c>
      <c r="B1741" s="60" t="s">
        <v>5298</v>
      </c>
      <c r="C1741" s="60">
        <v>6172</v>
      </c>
      <c r="D1741" s="60"/>
      <c r="E1741" s="60"/>
      <c r="F1741" s="60"/>
      <c r="G1741" s="60">
        <v>1</v>
      </c>
    </row>
    <row r="1742" spans="1:7" x14ac:dyDescent="0.25">
      <c r="A1742" s="60" t="s">
        <v>5300</v>
      </c>
      <c r="B1742" s="60" t="s">
        <v>5301</v>
      </c>
      <c r="C1742" s="60">
        <v>6173</v>
      </c>
      <c r="D1742" s="60"/>
      <c r="E1742" s="60"/>
      <c r="F1742" s="60"/>
      <c r="G1742" s="60">
        <v>1</v>
      </c>
    </row>
    <row r="1743" spans="1:7" x14ac:dyDescent="0.25">
      <c r="A1743" s="60" t="s">
        <v>5303</v>
      </c>
      <c r="B1743" s="60" t="s">
        <v>5304</v>
      </c>
      <c r="C1743" s="60">
        <v>6174</v>
      </c>
      <c r="D1743" s="60"/>
      <c r="E1743" s="60"/>
      <c r="F1743" s="60"/>
      <c r="G1743" s="60">
        <v>1</v>
      </c>
    </row>
    <row r="1744" spans="1:7" x14ac:dyDescent="0.25">
      <c r="A1744" s="60" t="s">
        <v>5306</v>
      </c>
      <c r="B1744" s="60" t="s">
        <v>5307</v>
      </c>
      <c r="C1744" s="60">
        <v>6175</v>
      </c>
      <c r="D1744" s="60"/>
      <c r="E1744" s="60"/>
      <c r="F1744" s="60"/>
      <c r="G1744" s="60">
        <v>1</v>
      </c>
    </row>
    <row r="1745" spans="1:7" x14ac:dyDescent="0.25">
      <c r="A1745" s="60" t="s">
        <v>5309</v>
      </c>
      <c r="B1745" s="60" t="s">
        <v>5310</v>
      </c>
      <c r="C1745" s="60">
        <v>6176</v>
      </c>
      <c r="D1745" s="60"/>
      <c r="E1745" s="60"/>
      <c r="F1745" s="60"/>
      <c r="G1745" s="60">
        <v>1</v>
      </c>
    </row>
    <row r="1746" spans="1:7" x14ac:dyDescent="0.25">
      <c r="A1746" s="60" t="s">
        <v>5312</v>
      </c>
      <c r="B1746" s="60" t="s">
        <v>5313</v>
      </c>
      <c r="C1746" s="60">
        <v>6177</v>
      </c>
      <c r="D1746" s="60"/>
      <c r="E1746" s="60"/>
      <c r="F1746" s="60"/>
      <c r="G1746" s="60">
        <v>1</v>
      </c>
    </row>
    <row r="1747" spans="1:7" x14ac:dyDescent="0.25">
      <c r="A1747" s="60" t="s">
        <v>5315</v>
      </c>
      <c r="B1747" s="60" t="s">
        <v>5316</v>
      </c>
      <c r="C1747" s="60">
        <v>6178</v>
      </c>
      <c r="D1747" s="60"/>
      <c r="E1747" s="60"/>
      <c r="F1747" s="60"/>
      <c r="G1747" s="60">
        <v>1</v>
      </c>
    </row>
    <row r="1748" spans="1:7" x14ac:dyDescent="0.25">
      <c r="A1748" s="60" t="s">
        <v>5318</v>
      </c>
      <c r="B1748" s="60" t="s">
        <v>5319</v>
      </c>
      <c r="C1748" s="60">
        <v>6179</v>
      </c>
      <c r="D1748" s="60"/>
      <c r="E1748" s="60"/>
      <c r="F1748" s="60"/>
      <c r="G1748" s="60">
        <v>1</v>
      </c>
    </row>
    <row r="1749" spans="1:7" x14ac:dyDescent="0.25">
      <c r="A1749" s="60" t="s">
        <v>5321</v>
      </c>
      <c r="B1749" s="60" t="s">
        <v>5322</v>
      </c>
      <c r="C1749" s="60">
        <v>6180</v>
      </c>
      <c r="D1749" s="60"/>
      <c r="E1749" s="60"/>
      <c r="F1749" s="60"/>
      <c r="G1749" s="60">
        <v>1</v>
      </c>
    </row>
    <row r="1750" spans="1:7" x14ac:dyDescent="0.25">
      <c r="A1750" s="60" t="s">
        <v>5324</v>
      </c>
      <c r="B1750" s="60" t="s">
        <v>5325</v>
      </c>
      <c r="C1750" s="60">
        <v>6181</v>
      </c>
      <c r="D1750" s="60"/>
      <c r="E1750" s="60"/>
      <c r="F1750" s="60"/>
      <c r="G1750" s="60">
        <v>1</v>
      </c>
    </row>
    <row r="1751" spans="1:7" x14ac:dyDescent="0.25">
      <c r="A1751" s="60" t="s">
        <v>5327</v>
      </c>
      <c r="B1751" s="60" t="s">
        <v>5328</v>
      </c>
      <c r="C1751" s="60">
        <v>6182</v>
      </c>
      <c r="D1751" s="60"/>
      <c r="E1751" s="60"/>
      <c r="F1751" s="60"/>
      <c r="G1751" s="60">
        <v>1</v>
      </c>
    </row>
    <row r="1752" spans="1:7" x14ac:dyDescent="0.25">
      <c r="A1752" s="60" t="s">
        <v>5330</v>
      </c>
      <c r="B1752" s="60" t="s">
        <v>5331</v>
      </c>
      <c r="C1752" s="60">
        <v>6183</v>
      </c>
      <c r="D1752" s="60"/>
      <c r="E1752" s="60"/>
      <c r="F1752" s="60"/>
      <c r="G1752" s="60">
        <v>1</v>
      </c>
    </row>
    <row r="1753" spans="1:7" x14ac:dyDescent="0.25">
      <c r="A1753" s="60" t="s">
        <v>5333</v>
      </c>
      <c r="B1753" s="60" t="s">
        <v>5334</v>
      </c>
      <c r="C1753" s="60">
        <v>6184</v>
      </c>
      <c r="D1753" s="60"/>
      <c r="E1753" s="60"/>
      <c r="F1753" s="60"/>
      <c r="G1753" s="60">
        <v>1</v>
      </c>
    </row>
    <row r="1754" spans="1:7" x14ac:dyDescent="0.25">
      <c r="A1754" s="60" t="s">
        <v>5336</v>
      </c>
      <c r="B1754" s="60" t="s">
        <v>5337</v>
      </c>
      <c r="C1754" s="60">
        <v>6185</v>
      </c>
      <c r="D1754" s="60"/>
      <c r="E1754" s="60"/>
      <c r="F1754" s="60"/>
      <c r="G1754" s="60">
        <v>1</v>
      </c>
    </row>
    <row r="1755" spans="1:7" x14ac:dyDescent="0.25">
      <c r="A1755" s="60" t="s">
        <v>5339</v>
      </c>
      <c r="B1755" s="60" t="s">
        <v>5340</v>
      </c>
      <c r="C1755" s="60">
        <v>6186</v>
      </c>
      <c r="D1755" s="60"/>
      <c r="E1755" s="60"/>
      <c r="F1755" s="60"/>
      <c r="G1755" s="60">
        <v>1</v>
      </c>
    </row>
    <row r="1756" spans="1:7" x14ac:dyDescent="0.25">
      <c r="A1756" s="60" t="s">
        <v>5342</v>
      </c>
      <c r="B1756" s="60" t="s">
        <v>5343</v>
      </c>
      <c r="C1756" s="60">
        <v>6187</v>
      </c>
      <c r="D1756" s="60"/>
      <c r="E1756" s="60"/>
      <c r="F1756" s="60"/>
      <c r="G1756" s="60">
        <v>1</v>
      </c>
    </row>
    <row r="1757" spans="1:7" x14ac:dyDescent="0.25">
      <c r="A1757" s="60" t="s">
        <v>5345</v>
      </c>
      <c r="B1757" s="60" t="s">
        <v>5346</v>
      </c>
      <c r="C1757" s="60">
        <v>6188</v>
      </c>
      <c r="D1757" s="60"/>
      <c r="E1757" s="60"/>
      <c r="F1757" s="60"/>
      <c r="G1757" s="60">
        <v>1</v>
      </c>
    </row>
    <row r="1758" spans="1:7" x14ac:dyDescent="0.25">
      <c r="A1758" s="60" t="s">
        <v>5348</v>
      </c>
      <c r="B1758" s="60" t="s">
        <v>5349</v>
      </c>
      <c r="C1758" s="60">
        <v>6189</v>
      </c>
      <c r="D1758" s="60"/>
      <c r="E1758" s="60"/>
      <c r="F1758" s="60"/>
      <c r="G1758" s="60">
        <v>1</v>
      </c>
    </row>
    <row r="1759" spans="1:7" x14ac:dyDescent="0.25">
      <c r="A1759" s="60" t="s">
        <v>5351</v>
      </c>
      <c r="B1759" s="60" t="s">
        <v>5352</v>
      </c>
      <c r="C1759" s="60">
        <v>6190</v>
      </c>
      <c r="D1759" s="60"/>
      <c r="E1759" s="60"/>
      <c r="F1759" s="60"/>
      <c r="G1759" s="60">
        <v>1</v>
      </c>
    </row>
    <row r="1760" spans="1:7" x14ac:dyDescent="0.25">
      <c r="A1760" s="60" t="s">
        <v>5354</v>
      </c>
      <c r="B1760" s="60" t="s">
        <v>5355</v>
      </c>
      <c r="C1760" s="60">
        <v>6191</v>
      </c>
      <c r="D1760" s="60"/>
      <c r="E1760" s="60"/>
      <c r="F1760" s="60"/>
      <c r="G1760" s="60">
        <v>1</v>
      </c>
    </row>
    <row r="1761" spans="1:7" x14ac:dyDescent="0.25">
      <c r="A1761" s="60" t="s">
        <v>5357</v>
      </c>
      <c r="B1761" s="60" t="s">
        <v>5358</v>
      </c>
      <c r="C1761" s="60">
        <v>6192</v>
      </c>
      <c r="D1761" s="60"/>
      <c r="E1761" s="60"/>
      <c r="F1761" s="60"/>
      <c r="G1761" s="60">
        <v>1</v>
      </c>
    </row>
    <row r="1762" spans="1:7" x14ac:dyDescent="0.25">
      <c r="A1762" s="60" t="s">
        <v>5360</v>
      </c>
      <c r="B1762" s="60" t="s">
        <v>5361</v>
      </c>
      <c r="C1762" s="60">
        <v>6193</v>
      </c>
      <c r="D1762" s="60"/>
      <c r="E1762" s="60"/>
      <c r="F1762" s="60"/>
      <c r="G1762" s="60">
        <v>1</v>
      </c>
    </row>
    <row r="1763" spans="1:7" x14ac:dyDescent="0.25">
      <c r="A1763" s="60" t="s">
        <v>5363</v>
      </c>
      <c r="B1763" s="60" t="s">
        <v>5364</v>
      </c>
      <c r="C1763" s="60">
        <v>6194</v>
      </c>
      <c r="D1763" s="60"/>
      <c r="E1763" s="60"/>
      <c r="F1763" s="60"/>
      <c r="G1763" s="60">
        <v>1</v>
      </c>
    </row>
    <row r="1764" spans="1:7" x14ac:dyDescent="0.25">
      <c r="A1764" s="60" t="s">
        <v>5366</v>
      </c>
      <c r="B1764" s="60" t="s">
        <v>5367</v>
      </c>
      <c r="C1764" s="60">
        <v>6195</v>
      </c>
      <c r="D1764" s="60"/>
      <c r="E1764" s="60"/>
      <c r="F1764" s="60"/>
      <c r="G1764" s="60">
        <v>1</v>
      </c>
    </row>
    <row r="1765" spans="1:7" x14ac:dyDescent="0.25">
      <c r="A1765" s="60" t="s">
        <v>5369</v>
      </c>
      <c r="B1765" s="60" t="s">
        <v>5370</v>
      </c>
      <c r="C1765" s="60">
        <v>6196</v>
      </c>
      <c r="D1765" s="60"/>
      <c r="E1765" s="60"/>
      <c r="F1765" s="60"/>
      <c r="G1765" s="60">
        <v>1</v>
      </c>
    </row>
    <row r="1766" spans="1:7" x14ac:dyDescent="0.25">
      <c r="A1766" s="60" t="s">
        <v>5372</v>
      </c>
      <c r="B1766" s="60" t="s">
        <v>5373</v>
      </c>
      <c r="C1766" s="60">
        <v>6197</v>
      </c>
      <c r="D1766" s="60"/>
      <c r="E1766" s="60"/>
      <c r="F1766" s="60"/>
      <c r="G1766" s="60">
        <v>1</v>
      </c>
    </row>
    <row r="1767" spans="1:7" x14ac:dyDescent="0.25">
      <c r="A1767" s="60" t="s">
        <v>5402</v>
      </c>
      <c r="B1767" s="60" t="s">
        <v>5403</v>
      </c>
      <c r="C1767" s="60">
        <v>6209</v>
      </c>
      <c r="D1767" s="60"/>
      <c r="E1767" s="60"/>
      <c r="F1767" s="60"/>
      <c r="G1767" s="60">
        <v>1</v>
      </c>
    </row>
    <row r="1768" spans="1:7" x14ac:dyDescent="0.25">
      <c r="A1768" s="60" t="s">
        <v>5375</v>
      </c>
      <c r="B1768" s="60" t="s">
        <v>5376</v>
      </c>
      <c r="C1768" s="60">
        <v>6198</v>
      </c>
      <c r="D1768" s="60"/>
      <c r="E1768" s="60"/>
      <c r="F1768" s="60"/>
      <c r="G1768" s="60">
        <v>1</v>
      </c>
    </row>
    <row r="1769" spans="1:7" x14ac:dyDescent="0.25">
      <c r="A1769" s="60" t="s">
        <v>5378</v>
      </c>
      <c r="B1769" s="60" t="s">
        <v>5379</v>
      </c>
      <c r="C1769" s="60">
        <v>6199</v>
      </c>
      <c r="D1769" s="60"/>
      <c r="E1769" s="60"/>
      <c r="F1769" s="60"/>
      <c r="G1769" s="60">
        <v>1</v>
      </c>
    </row>
    <row r="1770" spans="1:7" x14ac:dyDescent="0.25">
      <c r="A1770" s="60" t="s">
        <v>5381</v>
      </c>
      <c r="B1770" s="60" t="s">
        <v>5382</v>
      </c>
      <c r="C1770" s="60">
        <v>6200</v>
      </c>
      <c r="D1770" s="60"/>
      <c r="E1770" s="60"/>
      <c r="F1770" s="60"/>
      <c r="G1770" s="60">
        <v>1</v>
      </c>
    </row>
    <row r="1771" spans="1:7" x14ac:dyDescent="0.25">
      <c r="A1771" s="60" t="s">
        <v>5384</v>
      </c>
      <c r="B1771" s="60" t="s">
        <v>5385</v>
      </c>
      <c r="C1771" s="60">
        <v>6201</v>
      </c>
      <c r="D1771" s="60"/>
      <c r="E1771" s="60"/>
      <c r="F1771" s="60"/>
      <c r="G1771" s="60">
        <v>1</v>
      </c>
    </row>
    <row r="1772" spans="1:7" x14ac:dyDescent="0.25">
      <c r="A1772" s="60" t="s">
        <v>5387</v>
      </c>
      <c r="B1772" s="60" t="s">
        <v>5388</v>
      </c>
      <c r="C1772" s="60">
        <v>6202</v>
      </c>
      <c r="D1772" s="60"/>
      <c r="E1772" s="60"/>
      <c r="F1772" s="60"/>
      <c r="G1772" s="60">
        <v>1</v>
      </c>
    </row>
    <row r="1773" spans="1:7" x14ac:dyDescent="0.25">
      <c r="A1773" s="60" t="s">
        <v>5390</v>
      </c>
      <c r="B1773" s="60" t="s">
        <v>5391</v>
      </c>
      <c r="C1773" s="60">
        <v>6203</v>
      </c>
      <c r="D1773" s="60"/>
      <c r="E1773" s="60"/>
      <c r="F1773" s="60"/>
      <c r="G1773" s="60">
        <v>1</v>
      </c>
    </row>
    <row r="1774" spans="1:7" x14ac:dyDescent="0.25">
      <c r="A1774" s="60" t="s">
        <v>5393</v>
      </c>
      <c r="B1774" s="60" t="s">
        <v>5394</v>
      </c>
      <c r="C1774" s="60">
        <v>6204</v>
      </c>
      <c r="D1774" s="60"/>
      <c r="E1774" s="60"/>
      <c r="F1774" s="60"/>
      <c r="G1774" s="60">
        <v>1</v>
      </c>
    </row>
    <row r="1775" spans="1:7" x14ac:dyDescent="0.25">
      <c r="A1775" s="60" t="s">
        <v>5396</v>
      </c>
      <c r="B1775" s="60" t="s">
        <v>5397</v>
      </c>
      <c r="C1775" s="60">
        <v>6205</v>
      </c>
      <c r="D1775" s="60"/>
      <c r="E1775" s="60"/>
      <c r="F1775" s="60"/>
      <c r="G1775" s="60">
        <v>1</v>
      </c>
    </row>
    <row r="1776" spans="1:7" x14ac:dyDescent="0.25">
      <c r="A1776" s="60" t="s">
        <v>5399</v>
      </c>
      <c r="B1776" s="60" t="s">
        <v>5400</v>
      </c>
      <c r="C1776" s="60">
        <v>6208</v>
      </c>
      <c r="D1776" s="60"/>
      <c r="E1776" s="60"/>
      <c r="F1776" s="60"/>
      <c r="G1776" s="60">
        <v>1</v>
      </c>
    </row>
    <row r="1777" spans="1:7" x14ac:dyDescent="0.25">
      <c r="A1777" s="60" t="s">
        <v>5405</v>
      </c>
      <c r="B1777" s="60" t="s">
        <v>5406</v>
      </c>
      <c r="C1777" s="60">
        <v>6210</v>
      </c>
      <c r="D1777" s="60"/>
      <c r="E1777" s="60"/>
      <c r="F1777" s="60"/>
      <c r="G1777" s="60">
        <v>1</v>
      </c>
    </row>
    <row r="1778" spans="1:7" x14ac:dyDescent="0.25">
      <c r="A1778" s="60" t="s">
        <v>5408</v>
      </c>
      <c r="B1778" s="60" t="s">
        <v>5409</v>
      </c>
      <c r="C1778" s="60">
        <v>6327</v>
      </c>
      <c r="D1778" s="60"/>
      <c r="E1778" s="60"/>
      <c r="F1778" s="60"/>
      <c r="G1778" s="60">
        <v>1</v>
      </c>
    </row>
    <row r="1779" spans="1:7" x14ac:dyDescent="0.25">
      <c r="A1779" s="60" t="s">
        <v>5411</v>
      </c>
      <c r="B1779" s="60" t="s">
        <v>5412</v>
      </c>
      <c r="C1779" s="60">
        <v>6328</v>
      </c>
      <c r="D1779" s="60"/>
      <c r="E1779" s="60"/>
      <c r="F1779" s="60"/>
      <c r="G1779" s="60">
        <v>1</v>
      </c>
    </row>
    <row r="1780" spans="1:7" x14ac:dyDescent="0.25">
      <c r="A1780" s="60" t="s">
        <v>5414</v>
      </c>
      <c r="B1780" s="60" t="s">
        <v>5415</v>
      </c>
      <c r="C1780" s="60">
        <v>6329</v>
      </c>
      <c r="D1780" s="60"/>
      <c r="E1780" s="60"/>
      <c r="F1780" s="60"/>
      <c r="G1780" s="60">
        <v>1</v>
      </c>
    </row>
    <row r="1781" spans="1:7" x14ac:dyDescent="0.25">
      <c r="A1781" s="60" t="s">
        <v>5417</v>
      </c>
      <c r="B1781" s="60" t="s">
        <v>5418</v>
      </c>
      <c r="C1781" s="60">
        <v>6330</v>
      </c>
      <c r="D1781" s="60"/>
      <c r="E1781" s="60"/>
      <c r="F1781" s="60"/>
      <c r="G1781" s="60">
        <v>1</v>
      </c>
    </row>
    <row r="1782" spans="1:7" x14ac:dyDescent="0.25">
      <c r="A1782" s="60" t="s">
        <v>5420</v>
      </c>
      <c r="B1782" s="60" t="s">
        <v>5421</v>
      </c>
      <c r="C1782" s="60">
        <v>6331</v>
      </c>
      <c r="D1782" s="60"/>
      <c r="E1782" s="60"/>
      <c r="F1782" s="60"/>
      <c r="G1782" s="60">
        <v>1</v>
      </c>
    </row>
    <row r="1783" spans="1:7" x14ac:dyDescent="0.25">
      <c r="A1783" s="60" t="s">
        <v>5423</v>
      </c>
      <c r="B1783" s="60" t="s">
        <v>5424</v>
      </c>
      <c r="C1783" s="60">
        <v>6332</v>
      </c>
      <c r="D1783" s="60"/>
      <c r="E1783" s="60"/>
      <c r="F1783" s="60"/>
      <c r="G1783" s="60">
        <v>1</v>
      </c>
    </row>
    <row r="1784" spans="1:7" x14ac:dyDescent="0.25">
      <c r="A1784" s="60" t="s">
        <v>5426</v>
      </c>
      <c r="B1784" s="60" t="s">
        <v>5427</v>
      </c>
      <c r="C1784" s="60">
        <v>6333</v>
      </c>
      <c r="D1784" s="60"/>
      <c r="E1784" s="60"/>
      <c r="F1784" s="60"/>
      <c r="G1784" s="60">
        <v>1</v>
      </c>
    </row>
    <row r="1785" spans="1:7" x14ac:dyDescent="0.25">
      <c r="A1785" s="60" t="s">
        <v>5429</v>
      </c>
      <c r="B1785" s="60" t="s">
        <v>5430</v>
      </c>
      <c r="C1785" s="60">
        <v>6334</v>
      </c>
      <c r="D1785" s="60"/>
      <c r="E1785" s="60"/>
      <c r="F1785" s="60"/>
      <c r="G1785" s="60">
        <v>1</v>
      </c>
    </row>
    <row r="1786" spans="1:7" x14ac:dyDescent="0.25">
      <c r="A1786" s="60" t="s">
        <v>5432</v>
      </c>
      <c r="B1786" s="60" t="s">
        <v>5433</v>
      </c>
      <c r="C1786" s="60">
        <v>6335</v>
      </c>
      <c r="D1786" s="60"/>
      <c r="E1786" s="60"/>
      <c r="F1786" s="60"/>
      <c r="G1786" s="60">
        <v>1</v>
      </c>
    </row>
    <row r="1787" spans="1:7" x14ac:dyDescent="0.25">
      <c r="A1787" s="60" t="s">
        <v>5435</v>
      </c>
      <c r="B1787" s="60" t="s">
        <v>5436</v>
      </c>
      <c r="C1787" s="60">
        <v>6336</v>
      </c>
      <c r="D1787" s="60"/>
      <c r="E1787" s="60"/>
      <c r="F1787" s="60"/>
      <c r="G1787" s="60">
        <v>1</v>
      </c>
    </row>
    <row r="1788" spans="1:7" x14ac:dyDescent="0.25">
      <c r="A1788" s="60" t="s">
        <v>5438</v>
      </c>
      <c r="B1788" s="60" t="s">
        <v>5439</v>
      </c>
      <c r="C1788" s="60">
        <v>6337</v>
      </c>
      <c r="D1788" s="60"/>
      <c r="E1788" s="60"/>
      <c r="F1788" s="60"/>
      <c r="G1788" s="60">
        <v>1</v>
      </c>
    </row>
    <row r="1789" spans="1:7" x14ac:dyDescent="0.25">
      <c r="A1789" s="60" t="s">
        <v>5441</v>
      </c>
      <c r="B1789" s="60" t="s">
        <v>5442</v>
      </c>
      <c r="C1789" s="60">
        <v>6338</v>
      </c>
      <c r="D1789" s="60"/>
      <c r="E1789" s="60"/>
      <c r="F1789" s="60"/>
      <c r="G1789" s="60">
        <v>1</v>
      </c>
    </row>
    <row r="1790" spans="1:7" x14ac:dyDescent="0.25">
      <c r="A1790" s="60" t="s">
        <v>5444</v>
      </c>
      <c r="B1790" s="60" t="s">
        <v>5445</v>
      </c>
      <c r="C1790" s="60">
        <v>6339</v>
      </c>
      <c r="D1790" s="60"/>
      <c r="E1790" s="60"/>
      <c r="F1790" s="60"/>
      <c r="G1790" s="60">
        <v>1</v>
      </c>
    </row>
    <row r="1791" spans="1:7" x14ac:dyDescent="0.25">
      <c r="A1791" s="60" t="s">
        <v>5459</v>
      </c>
      <c r="B1791" s="60" t="s">
        <v>5460</v>
      </c>
      <c r="C1791" s="60">
        <v>6470</v>
      </c>
      <c r="D1791" s="60">
        <v>6523</v>
      </c>
      <c r="E1791" s="60">
        <v>6524</v>
      </c>
      <c r="F1791" s="60"/>
      <c r="G1791" s="60">
        <v>3</v>
      </c>
    </row>
    <row r="1792" spans="1:7" x14ac:dyDescent="0.25">
      <c r="A1792" s="60" t="s">
        <v>5462</v>
      </c>
      <c r="B1792" s="60" t="s">
        <v>5463</v>
      </c>
      <c r="C1792" s="60">
        <v>6471</v>
      </c>
      <c r="D1792" s="60"/>
      <c r="E1792" s="60"/>
      <c r="F1792" s="60"/>
      <c r="G1792" s="60">
        <v>1</v>
      </c>
    </row>
    <row r="1793" spans="1:7" x14ac:dyDescent="0.25">
      <c r="A1793" s="60" t="s">
        <v>5465</v>
      </c>
      <c r="B1793" s="60" t="s">
        <v>5466</v>
      </c>
      <c r="C1793" s="60">
        <v>6472</v>
      </c>
      <c r="D1793" s="60"/>
      <c r="E1793" s="60"/>
      <c r="F1793" s="60"/>
      <c r="G1793" s="60">
        <v>1</v>
      </c>
    </row>
    <row r="1794" spans="1:7" x14ac:dyDescent="0.25">
      <c r="A1794" s="60" t="s">
        <v>5468</v>
      </c>
      <c r="B1794" s="60" t="s">
        <v>5469</v>
      </c>
      <c r="C1794" s="60">
        <v>6473</v>
      </c>
      <c r="D1794" s="60"/>
      <c r="E1794" s="60"/>
      <c r="F1794" s="60"/>
      <c r="G1794" s="60">
        <v>1</v>
      </c>
    </row>
    <row r="1795" spans="1:7" x14ac:dyDescent="0.25">
      <c r="A1795" s="60" t="s">
        <v>5471</v>
      </c>
      <c r="B1795" s="60" t="s">
        <v>5472</v>
      </c>
      <c r="C1795" s="60">
        <v>6474</v>
      </c>
      <c r="D1795" s="60"/>
      <c r="E1795" s="60"/>
      <c r="F1795" s="60"/>
      <c r="G1795" s="60">
        <v>1</v>
      </c>
    </row>
    <row r="1796" spans="1:7" x14ac:dyDescent="0.25">
      <c r="A1796" s="60" t="s">
        <v>5474</v>
      </c>
      <c r="B1796" s="60" t="s">
        <v>5475</v>
      </c>
      <c r="C1796" s="60">
        <v>6482</v>
      </c>
      <c r="D1796" s="60"/>
      <c r="E1796" s="60"/>
      <c r="F1796" s="60"/>
      <c r="G1796" s="60">
        <v>1</v>
      </c>
    </row>
    <row r="1797" spans="1:7" x14ac:dyDescent="0.25">
      <c r="A1797" s="60" t="s">
        <v>5447</v>
      </c>
      <c r="B1797" s="60" t="s">
        <v>5448</v>
      </c>
      <c r="C1797" s="60">
        <v>6400</v>
      </c>
      <c r="D1797" s="60"/>
      <c r="E1797" s="60"/>
      <c r="F1797" s="60"/>
      <c r="G1797" s="60">
        <v>1</v>
      </c>
    </row>
    <row r="1798" spans="1:7" x14ac:dyDescent="0.25">
      <c r="A1798" s="60" t="s">
        <v>5450</v>
      </c>
      <c r="B1798" s="60" t="s">
        <v>5451</v>
      </c>
      <c r="C1798" s="60">
        <v>6401</v>
      </c>
      <c r="D1798" s="60"/>
      <c r="E1798" s="60"/>
      <c r="F1798" s="60"/>
      <c r="G1798" s="60">
        <v>1</v>
      </c>
    </row>
    <row r="1799" spans="1:7" x14ac:dyDescent="0.25">
      <c r="A1799" s="60" t="s">
        <v>5453</v>
      </c>
      <c r="B1799" s="60" t="s">
        <v>5454</v>
      </c>
      <c r="C1799" s="60">
        <v>6404</v>
      </c>
      <c r="D1799" s="60"/>
      <c r="E1799" s="60"/>
      <c r="F1799" s="60"/>
      <c r="G1799" s="60">
        <v>1</v>
      </c>
    </row>
    <row r="1800" spans="1:7" x14ac:dyDescent="0.25">
      <c r="A1800" s="60" t="s">
        <v>5456</v>
      </c>
      <c r="B1800" s="60" t="s">
        <v>5457</v>
      </c>
      <c r="C1800" s="60">
        <v>6405</v>
      </c>
      <c r="D1800" s="60"/>
      <c r="E1800" s="60"/>
      <c r="F1800" s="60"/>
      <c r="G1800" s="60">
        <v>1</v>
      </c>
    </row>
    <row r="1801" spans="1:7" x14ac:dyDescent="0.25">
      <c r="A1801" s="60" t="s">
        <v>5477</v>
      </c>
      <c r="B1801" s="60" t="s">
        <v>5478</v>
      </c>
      <c r="C1801" s="60">
        <v>6483</v>
      </c>
      <c r="D1801" s="60"/>
      <c r="E1801" s="60"/>
      <c r="F1801" s="60"/>
      <c r="G1801" s="60">
        <v>1</v>
      </c>
    </row>
    <row r="1802" spans="1:7" x14ac:dyDescent="0.25">
      <c r="A1802" s="60" t="s">
        <v>5480</v>
      </c>
      <c r="B1802" s="60" t="s">
        <v>5481</v>
      </c>
      <c r="C1802" s="60">
        <v>6484</v>
      </c>
      <c r="D1802" s="60"/>
      <c r="E1802" s="60"/>
      <c r="F1802" s="60"/>
      <c r="G1802" s="60">
        <v>1</v>
      </c>
    </row>
    <row r="1803" spans="1:7" x14ac:dyDescent="0.25">
      <c r="A1803" s="60" t="s">
        <v>5483</v>
      </c>
      <c r="B1803" s="60" t="s">
        <v>5484</v>
      </c>
      <c r="C1803" s="60">
        <v>6485</v>
      </c>
      <c r="D1803" s="60"/>
      <c r="E1803" s="60"/>
      <c r="F1803" s="60"/>
      <c r="G1803" s="60">
        <v>1</v>
      </c>
    </row>
    <row r="1804" spans="1:7" x14ac:dyDescent="0.25">
      <c r="A1804" s="60" t="s">
        <v>5486</v>
      </c>
      <c r="B1804" s="60" t="s">
        <v>5487</v>
      </c>
      <c r="C1804" s="60">
        <v>6486</v>
      </c>
      <c r="D1804" s="60"/>
      <c r="E1804" s="60"/>
      <c r="F1804" s="60"/>
      <c r="G1804" s="60">
        <v>1</v>
      </c>
    </row>
    <row r="1805" spans="1:7" x14ac:dyDescent="0.25">
      <c r="A1805" s="60" t="s">
        <v>5489</v>
      </c>
      <c r="B1805" s="60" t="s">
        <v>5490</v>
      </c>
      <c r="C1805" s="60">
        <v>6487</v>
      </c>
      <c r="D1805" s="60"/>
      <c r="E1805" s="60"/>
      <c r="F1805" s="60"/>
      <c r="G1805" s="60">
        <v>1</v>
      </c>
    </row>
    <row r="1806" spans="1:7" x14ac:dyDescent="0.25">
      <c r="A1806" s="60" t="s">
        <v>5492</v>
      </c>
      <c r="B1806" s="60" t="s">
        <v>5493</v>
      </c>
      <c r="C1806" s="60">
        <v>6488</v>
      </c>
      <c r="D1806" s="60"/>
      <c r="E1806" s="60"/>
      <c r="F1806" s="60"/>
      <c r="G1806" s="60">
        <v>1</v>
      </c>
    </row>
    <row r="1807" spans="1:7" x14ac:dyDescent="0.25">
      <c r="A1807" s="60" t="s">
        <v>5495</v>
      </c>
      <c r="B1807" s="60" t="s">
        <v>5496</v>
      </c>
      <c r="C1807" s="60">
        <v>6489</v>
      </c>
      <c r="D1807" s="60"/>
      <c r="E1807" s="60"/>
      <c r="F1807" s="60"/>
      <c r="G1807" s="60">
        <v>1</v>
      </c>
    </row>
    <row r="1808" spans="1:7" x14ac:dyDescent="0.25">
      <c r="A1808" s="60" t="s">
        <v>5498</v>
      </c>
      <c r="B1808" s="60" t="s">
        <v>5499</v>
      </c>
      <c r="C1808" s="60">
        <v>6490</v>
      </c>
      <c r="D1808" s="60"/>
      <c r="E1808" s="60"/>
      <c r="F1808" s="60"/>
      <c r="G1808" s="60">
        <v>1</v>
      </c>
    </row>
    <row r="1809" spans="1:7" x14ac:dyDescent="0.25">
      <c r="A1809" s="60" t="s">
        <v>5501</v>
      </c>
      <c r="B1809" s="60" t="s">
        <v>5502</v>
      </c>
      <c r="C1809" s="60">
        <v>6491</v>
      </c>
      <c r="D1809" s="60"/>
      <c r="E1809" s="60"/>
      <c r="F1809" s="60"/>
      <c r="G1809" s="60">
        <v>1</v>
      </c>
    </row>
    <row r="1810" spans="1:7" x14ac:dyDescent="0.25">
      <c r="A1810" s="60" t="s">
        <v>5504</v>
      </c>
      <c r="B1810" s="60" t="s">
        <v>5505</v>
      </c>
      <c r="C1810" s="60">
        <v>6497</v>
      </c>
      <c r="D1810" s="60"/>
      <c r="E1810" s="60"/>
      <c r="F1810" s="60"/>
      <c r="G1810" s="60">
        <v>1</v>
      </c>
    </row>
    <row r="1811" spans="1:7" x14ac:dyDescent="0.25">
      <c r="A1811" s="60" t="s">
        <v>5507</v>
      </c>
      <c r="B1811" s="60" t="s">
        <v>5508</v>
      </c>
      <c r="C1811" s="60">
        <v>6498</v>
      </c>
      <c r="D1811" s="60"/>
      <c r="E1811" s="60"/>
      <c r="F1811" s="60"/>
      <c r="G1811" s="60">
        <v>1</v>
      </c>
    </row>
    <row r="1812" spans="1:7" x14ac:dyDescent="0.25">
      <c r="A1812" s="60" t="s">
        <v>5510</v>
      </c>
      <c r="B1812" s="60" t="s">
        <v>5511</v>
      </c>
      <c r="C1812" s="60">
        <v>6499</v>
      </c>
      <c r="D1812" s="60"/>
      <c r="E1812" s="60"/>
      <c r="F1812" s="60"/>
      <c r="G1812" s="60">
        <v>1</v>
      </c>
    </row>
    <row r="1813" spans="1:7" x14ac:dyDescent="0.25">
      <c r="A1813" s="60" t="s">
        <v>5513</v>
      </c>
      <c r="B1813" s="60" t="s">
        <v>5514</v>
      </c>
      <c r="C1813" s="60">
        <v>6500</v>
      </c>
      <c r="D1813" s="60"/>
      <c r="E1813" s="60"/>
      <c r="F1813" s="60"/>
      <c r="G1813" s="60">
        <v>1</v>
      </c>
    </row>
    <row r="1814" spans="1:7" x14ac:dyDescent="0.25">
      <c r="A1814" s="60" t="s">
        <v>5516</v>
      </c>
      <c r="B1814" s="60" t="s">
        <v>5517</v>
      </c>
      <c r="C1814" s="60">
        <v>6501</v>
      </c>
      <c r="D1814" s="60"/>
      <c r="E1814" s="60"/>
      <c r="F1814" s="60"/>
      <c r="G1814" s="60">
        <v>1</v>
      </c>
    </row>
    <row r="1815" spans="1:7" x14ac:dyDescent="0.25">
      <c r="A1815" s="60" t="s">
        <v>5519</v>
      </c>
      <c r="B1815" s="60" t="s">
        <v>5520</v>
      </c>
      <c r="C1815" s="60">
        <v>6502</v>
      </c>
      <c r="D1815" s="60"/>
      <c r="E1815" s="60"/>
      <c r="F1815" s="60"/>
      <c r="G1815" s="60">
        <v>1</v>
      </c>
    </row>
    <row r="1816" spans="1:7" x14ac:dyDescent="0.25">
      <c r="A1816" s="60" t="s">
        <v>5522</v>
      </c>
      <c r="B1816" s="60" t="s">
        <v>5523</v>
      </c>
      <c r="C1816" s="60">
        <v>6503</v>
      </c>
      <c r="D1816" s="60"/>
      <c r="E1816" s="60"/>
      <c r="F1816" s="60"/>
      <c r="G1816" s="60">
        <v>1</v>
      </c>
    </row>
    <row r="1817" spans="1:7" x14ac:dyDescent="0.25">
      <c r="A1817" s="60" t="s">
        <v>5525</v>
      </c>
      <c r="B1817" s="60" t="s">
        <v>5526</v>
      </c>
      <c r="C1817" s="60">
        <v>6504</v>
      </c>
      <c r="D1817" s="60"/>
      <c r="E1817" s="60"/>
      <c r="F1817" s="60"/>
      <c r="G1817" s="60">
        <v>1</v>
      </c>
    </row>
    <row r="1818" spans="1:7" x14ac:dyDescent="0.25">
      <c r="A1818" s="60" t="s">
        <v>5528</v>
      </c>
      <c r="B1818" s="60" t="s">
        <v>5529</v>
      </c>
      <c r="C1818" s="60">
        <v>6505</v>
      </c>
      <c r="D1818" s="60"/>
      <c r="E1818" s="60"/>
      <c r="F1818" s="60"/>
      <c r="G1818" s="60">
        <v>1</v>
      </c>
    </row>
    <row r="1819" spans="1:7" x14ac:dyDescent="0.25">
      <c r="A1819" s="60" t="s">
        <v>5531</v>
      </c>
      <c r="B1819" s="60" t="s">
        <v>5532</v>
      </c>
      <c r="C1819" s="60">
        <v>6506</v>
      </c>
      <c r="D1819" s="60"/>
      <c r="E1819" s="60"/>
      <c r="F1819" s="60"/>
      <c r="G1819" s="60">
        <v>1</v>
      </c>
    </row>
    <row r="1820" spans="1:7" x14ac:dyDescent="0.25">
      <c r="A1820" s="60" t="s">
        <v>5534</v>
      </c>
      <c r="B1820" s="60" t="s">
        <v>5535</v>
      </c>
      <c r="C1820" s="60">
        <v>6522</v>
      </c>
      <c r="D1820" s="60"/>
      <c r="E1820" s="60"/>
      <c r="F1820" s="60"/>
      <c r="G1820" s="60">
        <v>1</v>
      </c>
    </row>
    <row r="1821" spans="1:7" x14ac:dyDescent="0.25">
      <c r="A1821" s="60" t="s">
        <v>5539</v>
      </c>
      <c r="B1821" s="60" t="s">
        <v>5540</v>
      </c>
      <c r="C1821" s="60">
        <v>6526</v>
      </c>
      <c r="D1821" s="60"/>
      <c r="E1821" s="60"/>
      <c r="F1821" s="60"/>
      <c r="G1821" s="60">
        <v>1</v>
      </c>
    </row>
    <row r="1822" spans="1:7" x14ac:dyDescent="0.25">
      <c r="A1822" s="60" t="s">
        <v>5542</v>
      </c>
      <c r="B1822" s="60" t="s">
        <v>5543</v>
      </c>
      <c r="C1822" s="60">
        <v>6527</v>
      </c>
      <c r="D1822" s="60"/>
      <c r="E1822" s="60"/>
      <c r="F1822" s="60"/>
      <c r="G1822" s="60">
        <v>1</v>
      </c>
    </row>
    <row r="1823" spans="1:7" x14ac:dyDescent="0.25">
      <c r="A1823" s="60" t="s">
        <v>5545</v>
      </c>
      <c r="B1823" s="60" t="s">
        <v>5546</v>
      </c>
      <c r="C1823" s="60">
        <v>6528</v>
      </c>
      <c r="D1823" s="60"/>
      <c r="E1823" s="60"/>
      <c r="F1823" s="60"/>
      <c r="G1823" s="60">
        <v>1</v>
      </c>
    </row>
    <row r="1824" spans="1:7" x14ac:dyDescent="0.25">
      <c r="A1824" s="60" t="s">
        <v>5548</v>
      </c>
      <c r="B1824" s="60" t="s">
        <v>5549</v>
      </c>
      <c r="C1824" s="60">
        <v>6529</v>
      </c>
      <c r="D1824" s="60"/>
      <c r="E1824" s="60"/>
      <c r="F1824" s="60"/>
      <c r="G1824" s="60">
        <v>1</v>
      </c>
    </row>
    <row r="1825" spans="1:7" x14ac:dyDescent="0.25">
      <c r="A1825" s="60" t="s">
        <v>5551</v>
      </c>
      <c r="B1825" s="60" t="s">
        <v>5552</v>
      </c>
      <c r="C1825" s="60">
        <v>6530</v>
      </c>
      <c r="D1825" s="60"/>
      <c r="E1825" s="60"/>
      <c r="F1825" s="60"/>
      <c r="G1825" s="60">
        <v>1</v>
      </c>
    </row>
    <row r="1826" spans="1:7" x14ac:dyDescent="0.25">
      <c r="A1826" s="60" t="s">
        <v>5554</v>
      </c>
      <c r="B1826" s="60" t="s">
        <v>5555</v>
      </c>
      <c r="C1826" s="60">
        <v>6531</v>
      </c>
      <c r="D1826" s="60"/>
      <c r="E1826" s="60"/>
      <c r="F1826" s="60"/>
      <c r="G1826" s="60">
        <v>1</v>
      </c>
    </row>
    <row r="1827" spans="1:7" x14ac:dyDescent="0.25">
      <c r="A1827" s="60" t="s">
        <v>5557</v>
      </c>
      <c r="B1827" s="60" t="s">
        <v>5558</v>
      </c>
      <c r="C1827" s="60">
        <v>6532</v>
      </c>
      <c r="D1827" s="60"/>
      <c r="E1827" s="60"/>
      <c r="F1827" s="60"/>
      <c r="G1827" s="60">
        <v>1</v>
      </c>
    </row>
    <row r="1828" spans="1:7" x14ac:dyDescent="0.25">
      <c r="A1828" s="60" t="s">
        <v>5560</v>
      </c>
      <c r="B1828" s="60" t="s">
        <v>5561</v>
      </c>
      <c r="C1828" s="60">
        <v>6533</v>
      </c>
      <c r="D1828" s="60"/>
      <c r="E1828" s="60"/>
      <c r="F1828" s="60"/>
      <c r="G1828" s="60">
        <v>1</v>
      </c>
    </row>
    <row r="1829" spans="1:7" x14ac:dyDescent="0.25">
      <c r="A1829" s="60" t="s">
        <v>5563</v>
      </c>
      <c r="B1829" s="60" t="s">
        <v>5564</v>
      </c>
      <c r="C1829" s="60">
        <v>6534</v>
      </c>
      <c r="D1829" s="60"/>
      <c r="E1829" s="60"/>
      <c r="F1829" s="60"/>
      <c r="G1829" s="60">
        <v>1</v>
      </c>
    </row>
    <row r="1830" spans="1:7" x14ac:dyDescent="0.25">
      <c r="A1830" s="60" t="s">
        <v>5566</v>
      </c>
      <c r="B1830" s="60" t="s">
        <v>5567</v>
      </c>
      <c r="C1830" s="60">
        <v>6535</v>
      </c>
      <c r="D1830" s="60"/>
      <c r="E1830" s="60"/>
      <c r="F1830" s="60"/>
      <c r="G1830" s="60">
        <v>1</v>
      </c>
    </row>
    <row r="1831" spans="1:7" x14ac:dyDescent="0.25">
      <c r="A1831" s="60" t="s">
        <v>5569</v>
      </c>
      <c r="B1831" s="60" t="s">
        <v>5570</v>
      </c>
      <c r="C1831" s="60">
        <v>6536</v>
      </c>
      <c r="D1831" s="60"/>
      <c r="E1831" s="60"/>
      <c r="F1831" s="60"/>
      <c r="G1831" s="60">
        <v>1</v>
      </c>
    </row>
    <row r="1832" spans="1:7" x14ac:dyDescent="0.25">
      <c r="A1832" s="60" t="s">
        <v>5572</v>
      </c>
      <c r="B1832" s="60" t="s">
        <v>5573</v>
      </c>
      <c r="C1832" s="60">
        <v>6537</v>
      </c>
      <c r="D1832" s="60"/>
      <c r="E1832" s="60"/>
      <c r="F1832" s="60"/>
      <c r="G1832" s="60">
        <v>1</v>
      </c>
    </row>
    <row r="1833" spans="1:7" x14ac:dyDescent="0.25">
      <c r="A1833" s="60" t="s">
        <v>5575</v>
      </c>
      <c r="B1833" s="60" t="s">
        <v>5576</v>
      </c>
      <c r="C1833" s="60">
        <v>6538</v>
      </c>
      <c r="D1833" s="60"/>
      <c r="E1833" s="60"/>
      <c r="F1833" s="60"/>
      <c r="G1833" s="60">
        <v>1</v>
      </c>
    </row>
    <row r="1834" spans="1:7" x14ac:dyDescent="0.25">
      <c r="A1834" s="60" t="s">
        <v>5578</v>
      </c>
      <c r="B1834" s="60" t="s">
        <v>5579</v>
      </c>
      <c r="C1834" s="60">
        <v>6539</v>
      </c>
      <c r="D1834" s="60"/>
      <c r="E1834" s="60"/>
      <c r="F1834" s="60"/>
      <c r="G1834" s="60">
        <v>1</v>
      </c>
    </row>
    <row r="1835" spans="1:7" x14ac:dyDescent="0.25">
      <c r="A1835" s="60" t="s">
        <v>5581</v>
      </c>
      <c r="B1835" s="60" t="s">
        <v>5582</v>
      </c>
      <c r="C1835" s="60">
        <v>6540</v>
      </c>
      <c r="D1835" s="60"/>
      <c r="E1835" s="60"/>
      <c r="F1835" s="60"/>
      <c r="G1835" s="60">
        <v>1</v>
      </c>
    </row>
    <row r="1836" spans="1:7" x14ac:dyDescent="0.25">
      <c r="A1836" s="60" t="s">
        <v>5584</v>
      </c>
      <c r="B1836" s="60" t="s">
        <v>5585</v>
      </c>
      <c r="C1836" s="60">
        <v>6702</v>
      </c>
      <c r="D1836" s="60"/>
      <c r="E1836" s="60"/>
      <c r="F1836" s="60"/>
      <c r="G1836" s="60">
        <v>1</v>
      </c>
    </row>
    <row r="1837" spans="1:7" x14ac:dyDescent="0.25">
      <c r="A1837" s="60" t="s">
        <v>5587</v>
      </c>
      <c r="B1837" s="60" t="s">
        <v>5588</v>
      </c>
      <c r="C1837" s="60">
        <v>6703</v>
      </c>
      <c r="D1837" s="60"/>
      <c r="E1837" s="60"/>
      <c r="F1837" s="60"/>
      <c r="G1837" s="60">
        <v>1</v>
      </c>
    </row>
    <row r="1838" spans="1:7" x14ac:dyDescent="0.25">
      <c r="A1838" s="60" t="s">
        <v>5590</v>
      </c>
      <c r="B1838" s="60" t="s">
        <v>5591</v>
      </c>
      <c r="C1838" s="60">
        <v>6704</v>
      </c>
      <c r="D1838" s="60"/>
      <c r="E1838" s="60"/>
      <c r="F1838" s="60"/>
      <c r="G1838" s="60">
        <v>1</v>
      </c>
    </row>
    <row r="1839" spans="1:7" x14ac:dyDescent="0.25">
      <c r="A1839" s="60" t="s">
        <v>5593</v>
      </c>
      <c r="B1839" s="60" t="s">
        <v>5594</v>
      </c>
      <c r="C1839" s="60">
        <v>6705</v>
      </c>
      <c r="D1839" s="60"/>
      <c r="E1839" s="60"/>
      <c r="F1839" s="60"/>
      <c r="G1839" s="60">
        <v>1</v>
      </c>
    </row>
    <row r="1840" spans="1:7" x14ac:dyDescent="0.25">
      <c r="A1840" s="60" t="s">
        <v>5596</v>
      </c>
      <c r="B1840" s="60" t="s">
        <v>5597</v>
      </c>
      <c r="C1840" s="60">
        <v>6706</v>
      </c>
      <c r="D1840" s="60"/>
      <c r="E1840" s="60"/>
      <c r="F1840" s="60"/>
      <c r="G1840" s="60">
        <v>1</v>
      </c>
    </row>
    <row r="1841" spans="1:7" x14ac:dyDescent="0.25">
      <c r="A1841" s="60" t="s">
        <v>5599</v>
      </c>
      <c r="B1841" s="60" t="s">
        <v>5600</v>
      </c>
      <c r="C1841" s="60">
        <v>6763</v>
      </c>
      <c r="D1841" s="60"/>
      <c r="E1841" s="60"/>
      <c r="F1841" s="60"/>
      <c r="G1841" s="60">
        <v>1</v>
      </c>
    </row>
    <row r="1842" spans="1:7" x14ac:dyDescent="0.25">
      <c r="A1842" s="60" t="s">
        <v>5602</v>
      </c>
      <c r="B1842" s="60" t="s">
        <v>5603</v>
      </c>
      <c r="C1842" s="60">
        <v>6764</v>
      </c>
      <c r="D1842" s="60"/>
      <c r="E1842" s="60"/>
      <c r="F1842" s="60"/>
      <c r="G1842" s="60">
        <v>1</v>
      </c>
    </row>
    <row r="1843" spans="1:7" x14ac:dyDescent="0.25">
      <c r="A1843" s="60" t="s">
        <v>5605</v>
      </c>
      <c r="B1843" s="60" t="s">
        <v>5606</v>
      </c>
      <c r="C1843" s="60">
        <v>6765</v>
      </c>
      <c r="D1843" s="60"/>
      <c r="E1843" s="60"/>
      <c r="F1843" s="60"/>
      <c r="G1843" s="60">
        <v>1</v>
      </c>
    </row>
    <row r="1844" spans="1:7" x14ac:dyDescent="0.25">
      <c r="A1844" s="60" t="s">
        <v>5608</v>
      </c>
      <c r="B1844" s="60" t="s">
        <v>5609</v>
      </c>
      <c r="C1844" s="60">
        <v>6766</v>
      </c>
      <c r="D1844" s="60"/>
      <c r="E1844" s="60"/>
      <c r="F1844" s="60"/>
      <c r="G1844" s="60">
        <v>1</v>
      </c>
    </row>
    <row r="1845" spans="1:7" x14ac:dyDescent="0.25">
      <c r="A1845" s="60" t="s">
        <v>5611</v>
      </c>
      <c r="B1845" s="60" t="s">
        <v>5612</v>
      </c>
      <c r="C1845" s="60">
        <v>6767</v>
      </c>
      <c r="D1845" s="60"/>
      <c r="E1845" s="60"/>
      <c r="F1845" s="60"/>
      <c r="G1845" s="60">
        <v>1</v>
      </c>
    </row>
    <row r="1846" spans="1:7" x14ac:dyDescent="0.25">
      <c r="A1846" s="60" t="s">
        <v>5614</v>
      </c>
      <c r="B1846" s="60" t="s">
        <v>5615</v>
      </c>
      <c r="C1846" s="60">
        <v>6768</v>
      </c>
      <c r="D1846" s="60"/>
      <c r="E1846" s="60"/>
      <c r="F1846" s="60"/>
      <c r="G1846" s="60">
        <v>1</v>
      </c>
    </row>
    <row r="1847" spans="1:7" x14ac:dyDescent="0.25">
      <c r="A1847" s="60" t="s">
        <v>5617</v>
      </c>
      <c r="B1847" s="60" t="s">
        <v>5618</v>
      </c>
      <c r="C1847" s="60">
        <v>6769</v>
      </c>
      <c r="D1847" s="60"/>
      <c r="E1847" s="60"/>
      <c r="F1847" s="60"/>
      <c r="G1847" s="60">
        <v>1</v>
      </c>
    </row>
    <row r="1848" spans="1:7" x14ac:dyDescent="0.25">
      <c r="A1848" s="60" t="s">
        <v>5620</v>
      </c>
      <c r="B1848" s="60" t="s">
        <v>5621</v>
      </c>
      <c r="C1848" s="60">
        <v>6770</v>
      </c>
      <c r="D1848" s="60"/>
      <c r="E1848" s="60"/>
      <c r="F1848" s="60"/>
      <c r="G1848" s="60">
        <v>1</v>
      </c>
    </row>
    <row r="1849" spans="1:7" x14ac:dyDescent="0.25">
      <c r="A1849" s="60" t="s">
        <v>5623</v>
      </c>
      <c r="B1849" s="60" t="s">
        <v>5624</v>
      </c>
      <c r="C1849" s="60">
        <v>6771</v>
      </c>
      <c r="D1849" s="60"/>
      <c r="E1849" s="60"/>
      <c r="F1849" s="60"/>
      <c r="G1849" s="60">
        <v>1</v>
      </c>
    </row>
    <row r="1850" spans="1:7" x14ac:dyDescent="0.25">
      <c r="A1850" s="60" t="s">
        <v>5626</v>
      </c>
      <c r="B1850" s="60" t="s">
        <v>5627</v>
      </c>
      <c r="C1850" s="60">
        <v>6772</v>
      </c>
      <c r="D1850" s="60"/>
      <c r="E1850" s="60"/>
      <c r="F1850" s="60"/>
      <c r="G1850" s="60">
        <v>1</v>
      </c>
    </row>
    <row r="1851" spans="1:7" x14ac:dyDescent="0.25">
      <c r="A1851" s="60" t="s">
        <v>5629</v>
      </c>
      <c r="B1851" s="60" t="s">
        <v>5630</v>
      </c>
      <c r="C1851" s="60">
        <v>6773</v>
      </c>
      <c r="D1851" s="60"/>
      <c r="E1851" s="60"/>
      <c r="F1851" s="60"/>
      <c r="G1851" s="60">
        <v>1</v>
      </c>
    </row>
    <row r="1852" spans="1:7" x14ac:dyDescent="0.25">
      <c r="A1852" s="60" t="s">
        <v>5632</v>
      </c>
      <c r="B1852" s="60" t="s">
        <v>5633</v>
      </c>
      <c r="C1852" s="60">
        <v>6774</v>
      </c>
      <c r="D1852" s="60"/>
      <c r="E1852" s="60"/>
      <c r="F1852" s="60"/>
      <c r="G1852" s="60">
        <v>1</v>
      </c>
    </row>
    <row r="1853" spans="1:7" x14ac:dyDescent="0.25">
      <c r="A1853" s="60" t="s">
        <v>5635</v>
      </c>
      <c r="B1853" s="60" t="s">
        <v>5636</v>
      </c>
      <c r="C1853" s="60">
        <v>6775</v>
      </c>
      <c r="D1853" s="60"/>
      <c r="E1853" s="60"/>
      <c r="F1853" s="60"/>
      <c r="G1853" s="60">
        <v>1</v>
      </c>
    </row>
    <row r="1854" spans="1:7" x14ac:dyDescent="0.25">
      <c r="A1854" s="60" t="s">
        <v>5638</v>
      </c>
      <c r="B1854" s="60" t="s">
        <v>5639</v>
      </c>
      <c r="C1854" s="60">
        <v>6776</v>
      </c>
      <c r="D1854" s="60"/>
      <c r="E1854" s="60"/>
      <c r="F1854" s="60"/>
      <c r="G1854" s="60">
        <v>1</v>
      </c>
    </row>
    <row r="1855" spans="1:7" x14ac:dyDescent="0.25">
      <c r="A1855" s="60" t="s">
        <v>5641</v>
      </c>
      <c r="B1855" s="60" t="s">
        <v>5642</v>
      </c>
      <c r="C1855" s="60">
        <v>6777</v>
      </c>
      <c r="D1855" s="60"/>
      <c r="E1855" s="60"/>
      <c r="F1855" s="60"/>
      <c r="G1855" s="60">
        <v>1</v>
      </c>
    </row>
    <row r="1856" spans="1:7" x14ac:dyDescent="0.25">
      <c r="A1856" s="60" t="s">
        <v>5644</v>
      </c>
      <c r="B1856" s="60" t="s">
        <v>5645</v>
      </c>
      <c r="C1856" s="60">
        <v>6778</v>
      </c>
      <c r="D1856" s="60"/>
      <c r="E1856" s="60"/>
      <c r="F1856" s="60"/>
      <c r="G1856" s="60">
        <v>1</v>
      </c>
    </row>
    <row r="1857" spans="1:7" x14ac:dyDescent="0.25">
      <c r="A1857" s="60" t="s">
        <v>5647</v>
      </c>
      <c r="B1857" s="60" t="s">
        <v>5648</v>
      </c>
      <c r="C1857" s="60">
        <v>6779</v>
      </c>
      <c r="D1857" s="60"/>
      <c r="E1857" s="60"/>
      <c r="F1857" s="60"/>
      <c r="G1857" s="60">
        <v>1</v>
      </c>
    </row>
    <row r="1858" spans="1:7" x14ac:dyDescent="0.25">
      <c r="A1858" s="60" t="s">
        <v>5650</v>
      </c>
      <c r="B1858" s="60" t="s">
        <v>5651</v>
      </c>
      <c r="C1858" s="60">
        <v>6780</v>
      </c>
      <c r="D1858" s="60"/>
      <c r="E1858" s="60"/>
      <c r="F1858" s="60"/>
      <c r="G1858" s="60">
        <v>1</v>
      </c>
    </row>
    <row r="1859" spans="1:7" x14ac:dyDescent="0.25">
      <c r="A1859" s="60" t="s">
        <v>5653</v>
      </c>
      <c r="B1859" s="60" t="s">
        <v>5654</v>
      </c>
      <c r="C1859" s="60">
        <v>6781</v>
      </c>
      <c r="D1859" s="60"/>
      <c r="E1859" s="60"/>
      <c r="F1859" s="60"/>
      <c r="G1859" s="60">
        <v>1</v>
      </c>
    </row>
    <row r="1860" spans="1:7" x14ac:dyDescent="0.25">
      <c r="A1860" s="60" t="s">
        <v>5656</v>
      </c>
      <c r="B1860" s="60" t="s">
        <v>5657</v>
      </c>
      <c r="C1860" s="60">
        <v>6782</v>
      </c>
      <c r="D1860" s="60"/>
      <c r="E1860" s="60"/>
      <c r="F1860" s="60"/>
      <c r="G1860" s="60">
        <v>1</v>
      </c>
    </row>
    <row r="1861" spans="1:7" x14ac:dyDescent="0.25">
      <c r="A1861" s="60" t="s">
        <v>5659</v>
      </c>
      <c r="B1861" s="60" t="s">
        <v>5660</v>
      </c>
      <c r="C1861" s="60">
        <v>6783</v>
      </c>
      <c r="D1861" s="60"/>
      <c r="E1861" s="60"/>
      <c r="F1861" s="60"/>
      <c r="G1861" s="60">
        <v>1</v>
      </c>
    </row>
    <row r="1862" spans="1:7" x14ac:dyDescent="0.25">
      <c r="A1862" s="60" t="s">
        <v>5662</v>
      </c>
      <c r="B1862" s="60" t="s">
        <v>5663</v>
      </c>
      <c r="C1862" s="60">
        <v>6784</v>
      </c>
      <c r="D1862" s="60"/>
      <c r="E1862" s="60"/>
      <c r="F1862" s="60"/>
      <c r="G1862" s="60">
        <v>1</v>
      </c>
    </row>
    <row r="1863" spans="1:7" x14ac:dyDescent="0.25">
      <c r="A1863" s="60" t="s">
        <v>5665</v>
      </c>
      <c r="B1863" s="60" t="s">
        <v>5666</v>
      </c>
      <c r="C1863" s="60">
        <v>6785</v>
      </c>
      <c r="D1863" s="60"/>
      <c r="E1863" s="60"/>
      <c r="F1863" s="60"/>
      <c r="G1863" s="60">
        <v>1</v>
      </c>
    </row>
    <row r="1864" spans="1:7" x14ac:dyDescent="0.25">
      <c r="A1864" s="60" t="s">
        <v>5668</v>
      </c>
      <c r="B1864" s="60" t="s">
        <v>5669</v>
      </c>
      <c r="C1864" s="60">
        <v>6786</v>
      </c>
      <c r="D1864" s="60"/>
      <c r="E1864" s="60"/>
      <c r="F1864" s="60"/>
      <c r="G1864" s="60">
        <v>1</v>
      </c>
    </row>
    <row r="1865" spans="1:7" x14ac:dyDescent="0.25">
      <c r="A1865" s="60" t="s">
        <v>5671</v>
      </c>
      <c r="B1865" s="60" t="s">
        <v>5672</v>
      </c>
      <c r="C1865" s="60">
        <v>6787</v>
      </c>
      <c r="D1865" s="60"/>
      <c r="E1865" s="60"/>
      <c r="F1865" s="60"/>
      <c r="G1865" s="60">
        <v>1</v>
      </c>
    </row>
    <row r="1866" spans="1:7" x14ac:dyDescent="0.25">
      <c r="A1866" s="60" t="s">
        <v>5713</v>
      </c>
      <c r="B1866" s="60" t="s">
        <v>5714</v>
      </c>
      <c r="C1866" s="60">
        <v>6803</v>
      </c>
      <c r="D1866" s="60"/>
      <c r="E1866" s="60"/>
      <c r="F1866" s="60"/>
      <c r="G1866" s="60">
        <v>1</v>
      </c>
    </row>
    <row r="1867" spans="1:7" x14ac:dyDescent="0.25">
      <c r="A1867" s="60" t="s">
        <v>5674</v>
      </c>
      <c r="B1867" s="60" t="s">
        <v>5675</v>
      </c>
      <c r="C1867" s="60">
        <v>6790</v>
      </c>
      <c r="D1867" s="60"/>
      <c r="E1867" s="60"/>
      <c r="F1867" s="60"/>
      <c r="G1867" s="60">
        <v>1</v>
      </c>
    </row>
    <row r="1868" spans="1:7" x14ac:dyDescent="0.25">
      <c r="A1868" s="60" t="s">
        <v>5677</v>
      </c>
      <c r="B1868" s="60" t="s">
        <v>5678</v>
      </c>
      <c r="C1868" s="60">
        <v>6791</v>
      </c>
      <c r="D1868" s="60"/>
      <c r="E1868" s="60"/>
      <c r="F1868" s="60"/>
      <c r="G1868" s="60">
        <v>1</v>
      </c>
    </row>
    <row r="1869" spans="1:7" x14ac:dyDescent="0.25">
      <c r="A1869" s="60" t="s">
        <v>5680</v>
      </c>
      <c r="B1869" s="60" t="s">
        <v>5681</v>
      </c>
      <c r="C1869" s="60">
        <v>6792</v>
      </c>
      <c r="D1869" s="60"/>
      <c r="E1869" s="60"/>
      <c r="F1869" s="60"/>
      <c r="G1869" s="60">
        <v>1</v>
      </c>
    </row>
    <row r="1870" spans="1:7" x14ac:dyDescent="0.25">
      <c r="A1870" s="60" t="s">
        <v>5683</v>
      </c>
      <c r="B1870" s="60" t="s">
        <v>5684</v>
      </c>
      <c r="C1870" s="60">
        <v>6793</v>
      </c>
      <c r="D1870" s="60"/>
      <c r="E1870" s="60"/>
      <c r="F1870" s="60"/>
      <c r="G1870" s="60">
        <v>1</v>
      </c>
    </row>
    <row r="1871" spans="1:7" x14ac:dyDescent="0.25">
      <c r="A1871" s="60" t="s">
        <v>5686</v>
      </c>
      <c r="B1871" s="60" t="s">
        <v>5687</v>
      </c>
      <c r="C1871" s="60">
        <v>6794</v>
      </c>
      <c r="D1871" s="60"/>
      <c r="E1871" s="60"/>
      <c r="F1871" s="60"/>
      <c r="G1871" s="60">
        <v>1</v>
      </c>
    </row>
    <row r="1872" spans="1:7" x14ac:dyDescent="0.25">
      <c r="A1872" s="60" t="s">
        <v>5689</v>
      </c>
      <c r="B1872" s="60" t="s">
        <v>5690</v>
      </c>
      <c r="C1872" s="60">
        <v>6795</v>
      </c>
      <c r="D1872" s="60"/>
      <c r="E1872" s="60"/>
      <c r="F1872" s="60"/>
      <c r="G1872" s="60">
        <v>1</v>
      </c>
    </row>
    <row r="1873" spans="1:7" x14ac:dyDescent="0.25">
      <c r="A1873" s="60" t="s">
        <v>5692</v>
      </c>
      <c r="B1873" s="60" t="s">
        <v>5693</v>
      </c>
      <c r="C1873" s="60">
        <v>6796</v>
      </c>
      <c r="D1873" s="60"/>
      <c r="E1873" s="60"/>
      <c r="F1873" s="60"/>
      <c r="G1873" s="60">
        <v>1</v>
      </c>
    </row>
    <row r="1874" spans="1:7" x14ac:dyDescent="0.25">
      <c r="A1874" s="60" t="s">
        <v>5695</v>
      </c>
      <c r="B1874" s="60" t="s">
        <v>5696</v>
      </c>
      <c r="C1874" s="60">
        <v>6797</v>
      </c>
      <c r="D1874" s="60"/>
      <c r="E1874" s="60"/>
      <c r="F1874" s="60"/>
      <c r="G1874" s="60">
        <v>1</v>
      </c>
    </row>
    <row r="1875" spans="1:7" x14ac:dyDescent="0.25">
      <c r="A1875" s="60" t="s">
        <v>5698</v>
      </c>
      <c r="B1875" s="60" t="s">
        <v>5699</v>
      </c>
      <c r="C1875" s="60">
        <v>6798</v>
      </c>
      <c r="D1875" s="60"/>
      <c r="E1875" s="60"/>
      <c r="F1875" s="60"/>
      <c r="G1875" s="60">
        <v>1</v>
      </c>
    </row>
    <row r="1876" spans="1:7" x14ac:dyDescent="0.25">
      <c r="A1876" s="60" t="s">
        <v>5716</v>
      </c>
      <c r="B1876" s="60" t="s">
        <v>5717</v>
      </c>
      <c r="C1876" s="60">
        <v>6804</v>
      </c>
      <c r="D1876" s="60"/>
      <c r="E1876" s="60"/>
      <c r="F1876" s="60"/>
      <c r="G1876" s="60">
        <v>1</v>
      </c>
    </row>
    <row r="1877" spans="1:7" x14ac:dyDescent="0.25">
      <c r="A1877" s="60" t="s">
        <v>5701</v>
      </c>
      <c r="B1877" s="60" t="s">
        <v>5702</v>
      </c>
      <c r="C1877" s="60">
        <v>6799</v>
      </c>
      <c r="D1877" s="60"/>
      <c r="E1877" s="60"/>
      <c r="F1877" s="60"/>
      <c r="G1877" s="60">
        <v>1</v>
      </c>
    </row>
    <row r="1878" spans="1:7" x14ac:dyDescent="0.25">
      <c r="A1878" s="60" t="s">
        <v>5704</v>
      </c>
      <c r="B1878" s="60" t="s">
        <v>5705</v>
      </c>
      <c r="C1878" s="60">
        <v>6800</v>
      </c>
      <c r="D1878" s="60"/>
      <c r="E1878" s="60"/>
      <c r="F1878" s="60"/>
      <c r="G1878" s="60">
        <v>1</v>
      </c>
    </row>
    <row r="1879" spans="1:7" x14ac:dyDescent="0.25">
      <c r="A1879" s="60" t="s">
        <v>5707</v>
      </c>
      <c r="B1879" s="60" t="s">
        <v>5708</v>
      </c>
      <c r="C1879" s="60">
        <v>6801</v>
      </c>
      <c r="D1879" s="60"/>
      <c r="E1879" s="60"/>
      <c r="F1879" s="60"/>
      <c r="G1879" s="60">
        <v>1</v>
      </c>
    </row>
    <row r="1880" spans="1:7" x14ac:dyDescent="0.25">
      <c r="A1880" s="60" t="s">
        <v>5710</v>
      </c>
      <c r="B1880" s="60" t="s">
        <v>5711</v>
      </c>
      <c r="C1880" s="60">
        <v>6802</v>
      </c>
      <c r="D1880" s="60"/>
      <c r="E1880" s="60"/>
      <c r="F1880" s="60"/>
      <c r="G1880" s="60">
        <v>1</v>
      </c>
    </row>
    <row r="1881" spans="1:7" x14ac:dyDescent="0.25">
      <c r="A1881" s="60" t="s">
        <v>5719</v>
      </c>
      <c r="B1881" s="60" t="s">
        <v>5720</v>
      </c>
      <c r="C1881" s="60">
        <v>6805</v>
      </c>
      <c r="D1881" s="60"/>
      <c r="E1881" s="60"/>
      <c r="F1881" s="60"/>
      <c r="G1881" s="60">
        <v>1</v>
      </c>
    </row>
    <row r="1882" spans="1:7" x14ac:dyDescent="0.25">
      <c r="A1882" s="60" t="s">
        <v>5722</v>
      </c>
      <c r="B1882" s="60" t="s">
        <v>5723</v>
      </c>
      <c r="C1882" s="60">
        <v>7001</v>
      </c>
      <c r="D1882" s="60"/>
      <c r="E1882" s="60"/>
      <c r="F1882" s="60"/>
      <c r="G1882" s="60">
        <v>1</v>
      </c>
    </row>
    <row r="1883" spans="1:7" x14ac:dyDescent="0.25">
      <c r="A1883" s="60" t="s">
        <v>5725</v>
      </c>
      <c r="B1883" s="60" t="s">
        <v>5726</v>
      </c>
      <c r="C1883" s="60">
        <v>7002</v>
      </c>
      <c r="D1883" s="60"/>
      <c r="E1883" s="60"/>
      <c r="F1883" s="60"/>
      <c r="G1883" s="60">
        <v>1</v>
      </c>
    </row>
    <row r="1884" spans="1:7" x14ac:dyDescent="0.25">
      <c r="A1884" s="60" t="s">
        <v>5728</v>
      </c>
      <c r="B1884" s="60" t="s">
        <v>5729</v>
      </c>
      <c r="C1884" s="60">
        <v>7003</v>
      </c>
      <c r="D1884" s="60"/>
      <c r="E1884" s="60"/>
      <c r="F1884" s="60"/>
      <c r="G1884" s="60">
        <v>1</v>
      </c>
    </row>
    <row r="1885" spans="1:7" x14ac:dyDescent="0.25">
      <c r="A1885" s="60" t="s">
        <v>5737</v>
      </c>
      <c r="B1885" s="60" t="s">
        <v>5738</v>
      </c>
      <c r="C1885" s="60">
        <v>7064</v>
      </c>
      <c r="D1885" s="60"/>
      <c r="E1885" s="60"/>
      <c r="F1885" s="60"/>
      <c r="G1885" s="60">
        <v>1</v>
      </c>
    </row>
    <row r="1886" spans="1:7" x14ac:dyDescent="0.25">
      <c r="A1886" s="60" t="s">
        <v>5740</v>
      </c>
      <c r="B1886" s="60" t="s">
        <v>5741</v>
      </c>
      <c r="C1886" s="60">
        <v>7065</v>
      </c>
      <c r="D1886" s="60"/>
      <c r="E1886" s="60"/>
      <c r="F1886" s="60"/>
      <c r="G1886" s="60">
        <v>1</v>
      </c>
    </row>
    <row r="1887" spans="1:7" x14ac:dyDescent="0.25">
      <c r="A1887" s="60" t="s">
        <v>5743</v>
      </c>
      <c r="B1887" s="60" t="s">
        <v>5744</v>
      </c>
      <c r="C1887" s="60">
        <v>7066</v>
      </c>
      <c r="D1887" s="60"/>
      <c r="E1887" s="60"/>
      <c r="F1887" s="60"/>
      <c r="G1887" s="60">
        <v>1</v>
      </c>
    </row>
    <row r="1888" spans="1:7" x14ac:dyDescent="0.25">
      <c r="A1888" s="60" t="s">
        <v>5746</v>
      </c>
      <c r="B1888" s="60" t="s">
        <v>5747</v>
      </c>
      <c r="C1888" s="60">
        <v>7067</v>
      </c>
      <c r="D1888" s="60"/>
      <c r="E1888" s="60"/>
      <c r="F1888" s="60"/>
      <c r="G1888" s="60">
        <v>1</v>
      </c>
    </row>
    <row r="1889" spans="1:7" x14ac:dyDescent="0.25">
      <c r="A1889" s="60" t="s">
        <v>5749</v>
      </c>
      <c r="B1889" s="60" t="s">
        <v>5750</v>
      </c>
      <c r="C1889" s="60">
        <v>7068</v>
      </c>
      <c r="D1889" s="60"/>
      <c r="E1889" s="60"/>
      <c r="F1889" s="60"/>
      <c r="G1889" s="60">
        <v>1</v>
      </c>
    </row>
    <row r="1890" spans="1:7" x14ac:dyDescent="0.25">
      <c r="A1890" s="60" t="s">
        <v>5752</v>
      </c>
      <c r="B1890" s="60" t="s">
        <v>5753</v>
      </c>
      <c r="C1890" s="60">
        <v>7069</v>
      </c>
      <c r="D1890" s="60"/>
      <c r="E1890" s="60"/>
      <c r="F1890" s="60"/>
      <c r="G1890" s="60">
        <v>1</v>
      </c>
    </row>
    <row r="1891" spans="1:7" x14ac:dyDescent="0.25">
      <c r="A1891" s="60" t="s">
        <v>5755</v>
      </c>
      <c r="B1891" s="60" t="s">
        <v>5756</v>
      </c>
      <c r="C1891" s="60">
        <v>7070</v>
      </c>
      <c r="D1891" s="60"/>
      <c r="E1891" s="60"/>
      <c r="F1891" s="60"/>
      <c r="G1891" s="60">
        <v>1</v>
      </c>
    </row>
    <row r="1892" spans="1:7" x14ac:dyDescent="0.25">
      <c r="A1892" s="60" t="s">
        <v>5758</v>
      </c>
      <c r="B1892" s="60" t="s">
        <v>5759</v>
      </c>
      <c r="C1892" s="60">
        <v>7071</v>
      </c>
      <c r="D1892" s="60"/>
      <c r="E1892" s="60"/>
      <c r="F1892" s="60"/>
      <c r="G1892" s="60">
        <v>1</v>
      </c>
    </row>
    <row r="1893" spans="1:7" x14ac:dyDescent="0.25">
      <c r="A1893" s="60" t="s">
        <v>5761</v>
      </c>
      <c r="B1893" s="60" t="s">
        <v>5762</v>
      </c>
      <c r="C1893" s="60">
        <v>7072</v>
      </c>
      <c r="D1893" s="60"/>
      <c r="E1893" s="60"/>
      <c r="F1893" s="60"/>
      <c r="G1893" s="60">
        <v>1</v>
      </c>
    </row>
    <row r="1894" spans="1:7" x14ac:dyDescent="0.25">
      <c r="A1894" s="60" t="s">
        <v>5764</v>
      </c>
      <c r="B1894" s="60" t="s">
        <v>5765</v>
      </c>
      <c r="C1894" s="60">
        <v>7073</v>
      </c>
      <c r="D1894" s="60"/>
      <c r="E1894" s="60"/>
      <c r="F1894" s="60"/>
      <c r="G1894" s="60">
        <v>1</v>
      </c>
    </row>
    <row r="1895" spans="1:7" x14ac:dyDescent="0.25">
      <c r="A1895" s="60" t="s">
        <v>5767</v>
      </c>
      <c r="B1895" s="60" t="s">
        <v>5768</v>
      </c>
      <c r="C1895" s="60">
        <v>7074</v>
      </c>
      <c r="D1895" s="60"/>
      <c r="E1895" s="60"/>
      <c r="F1895" s="60"/>
      <c r="G1895" s="60">
        <v>1</v>
      </c>
    </row>
    <row r="1896" spans="1:7" x14ac:dyDescent="0.25">
      <c r="A1896" s="60" t="s">
        <v>5770</v>
      </c>
      <c r="B1896" s="60" t="s">
        <v>5771</v>
      </c>
      <c r="C1896" s="60">
        <v>7075</v>
      </c>
      <c r="D1896" s="60"/>
      <c r="E1896" s="60"/>
      <c r="F1896" s="60"/>
      <c r="G1896" s="60">
        <v>1</v>
      </c>
    </row>
    <row r="1897" spans="1:7" x14ac:dyDescent="0.25">
      <c r="A1897" s="60" t="s">
        <v>5773</v>
      </c>
      <c r="B1897" s="60" t="s">
        <v>5774</v>
      </c>
      <c r="C1897" s="60">
        <v>7076</v>
      </c>
      <c r="D1897" s="60"/>
      <c r="E1897" s="60"/>
      <c r="F1897" s="60"/>
      <c r="G1897" s="60">
        <v>1</v>
      </c>
    </row>
    <row r="1898" spans="1:7" x14ac:dyDescent="0.25">
      <c r="A1898" s="60" t="s">
        <v>5776</v>
      </c>
      <c r="B1898" s="60" t="s">
        <v>5777</v>
      </c>
      <c r="C1898" s="60">
        <v>7077</v>
      </c>
      <c r="D1898" s="60"/>
      <c r="E1898" s="60"/>
      <c r="F1898" s="60"/>
      <c r="G1898" s="60">
        <v>1</v>
      </c>
    </row>
    <row r="1899" spans="1:7" x14ac:dyDescent="0.25">
      <c r="A1899" s="60" t="s">
        <v>5779</v>
      </c>
      <c r="B1899" s="60" t="s">
        <v>5780</v>
      </c>
      <c r="C1899" s="60">
        <v>7078</v>
      </c>
      <c r="D1899" s="60"/>
      <c r="E1899" s="60"/>
      <c r="F1899" s="60"/>
      <c r="G1899" s="60">
        <v>1</v>
      </c>
    </row>
    <row r="1900" spans="1:7" x14ac:dyDescent="0.25">
      <c r="A1900" s="60" t="s">
        <v>5782</v>
      </c>
      <c r="B1900" s="60" t="s">
        <v>5783</v>
      </c>
      <c r="C1900" s="60">
        <v>7079</v>
      </c>
      <c r="D1900" s="60"/>
      <c r="E1900" s="60"/>
      <c r="F1900" s="60"/>
      <c r="G1900" s="60">
        <v>1</v>
      </c>
    </row>
    <row r="1901" spans="1:7" x14ac:dyDescent="0.25">
      <c r="A1901" s="60" t="s">
        <v>5785</v>
      </c>
      <c r="B1901" s="60" t="s">
        <v>5786</v>
      </c>
      <c r="C1901" s="60">
        <v>7080</v>
      </c>
      <c r="D1901" s="60"/>
      <c r="E1901" s="60"/>
      <c r="F1901" s="60"/>
      <c r="G1901" s="60">
        <v>1</v>
      </c>
    </row>
    <row r="1902" spans="1:7" x14ac:dyDescent="0.25">
      <c r="A1902" s="60" t="s">
        <v>5788</v>
      </c>
      <c r="B1902" s="60" t="s">
        <v>5789</v>
      </c>
      <c r="C1902" s="60">
        <v>7081</v>
      </c>
      <c r="D1902" s="60"/>
      <c r="E1902" s="60"/>
      <c r="F1902" s="60"/>
      <c r="G1902" s="60">
        <v>1</v>
      </c>
    </row>
    <row r="1903" spans="1:7" x14ac:dyDescent="0.25">
      <c r="A1903" s="60" t="s">
        <v>5791</v>
      </c>
      <c r="B1903" s="60" t="s">
        <v>5792</v>
      </c>
      <c r="C1903" s="60">
        <v>7083</v>
      </c>
      <c r="D1903" s="60"/>
      <c r="E1903" s="60"/>
      <c r="F1903" s="60"/>
      <c r="G1903" s="60">
        <v>1</v>
      </c>
    </row>
    <row r="1904" spans="1:7" x14ac:dyDescent="0.25">
      <c r="A1904" s="60" t="s">
        <v>5794</v>
      </c>
      <c r="B1904" s="60" t="s">
        <v>5795</v>
      </c>
      <c r="C1904" s="60">
        <v>7084</v>
      </c>
      <c r="D1904" s="60"/>
      <c r="E1904" s="60"/>
      <c r="F1904" s="60"/>
      <c r="G1904" s="60">
        <v>1</v>
      </c>
    </row>
    <row r="1905" spans="1:7" x14ac:dyDescent="0.25">
      <c r="A1905" s="60" t="s">
        <v>5797</v>
      </c>
      <c r="B1905" s="60" t="s">
        <v>5798</v>
      </c>
      <c r="C1905" s="60">
        <v>7085</v>
      </c>
      <c r="D1905" s="60"/>
      <c r="E1905" s="60"/>
      <c r="F1905" s="60"/>
      <c r="G1905" s="60">
        <v>1</v>
      </c>
    </row>
    <row r="1906" spans="1:7" x14ac:dyDescent="0.25">
      <c r="A1906" s="60" t="s">
        <v>5800</v>
      </c>
      <c r="B1906" s="60" t="s">
        <v>5801</v>
      </c>
      <c r="C1906" s="60">
        <v>7086</v>
      </c>
      <c r="D1906" s="60"/>
      <c r="E1906" s="60"/>
      <c r="F1906" s="60"/>
      <c r="G1906" s="60">
        <v>1</v>
      </c>
    </row>
    <row r="1907" spans="1:7" x14ac:dyDescent="0.25">
      <c r="A1907" s="60" t="s">
        <v>5803</v>
      </c>
      <c r="B1907" s="60" t="s">
        <v>5804</v>
      </c>
      <c r="C1907" s="60">
        <v>7087</v>
      </c>
      <c r="D1907" s="60"/>
      <c r="E1907" s="60"/>
      <c r="F1907" s="60"/>
      <c r="G1907" s="60">
        <v>1</v>
      </c>
    </row>
    <row r="1908" spans="1:7" x14ac:dyDescent="0.25">
      <c r="A1908" s="60" t="s">
        <v>5806</v>
      </c>
      <c r="B1908" s="60" t="s">
        <v>5807</v>
      </c>
      <c r="C1908" s="60">
        <v>7088</v>
      </c>
      <c r="D1908" s="60"/>
      <c r="E1908" s="60"/>
      <c r="F1908" s="60"/>
      <c r="G1908" s="60">
        <v>1</v>
      </c>
    </row>
    <row r="1909" spans="1:7" x14ac:dyDescent="0.25">
      <c r="A1909" s="60" t="s">
        <v>5809</v>
      </c>
      <c r="B1909" s="60" t="s">
        <v>5810</v>
      </c>
      <c r="C1909" s="60">
        <v>7089</v>
      </c>
      <c r="D1909" s="60"/>
      <c r="E1909" s="60"/>
      <c r="F1909" s="60"/>
      <c r="G1909" s="60">
        <v>1</v>
      </c>
    </row>
    <row r="1910" spans="1:7" x14ac:dyDescent="0.25">
      <c r="A1910" s="60" t="s">
        <v>5812</v>
      </c>
      <c r="B1910" s="60" t="s">
        <v>5813</v>
      </c>
      <c r="C1910" s="60">
        <v>7090</v>
      </c>
      <c r="D1910" s="60"/>
      <c r="E1910" s="60"/>
      <c r="F1910" s="60"/>
      <c r="G1910" s="60">
        <v>1</v>
      </c>
    </row>
    <row r="1911" spans="1:7" x14ac:dyDescent="0.25">
      <c r="A1911" s="60" t="s">
        <v>5815</v>
      </c>
      <c r="B1911" s="60" t="s">
        <v>5816</v>
      </c>
      <c r="C1911" s="60">
        <v>7091</v>
      </c>
      <c r="D1911" s="60"/>
      <c r="E1911" s="60"/>
      <c r="F1911" s="60"/>
      <c r="G1911" s="60">
        <v>1</v>
      </c>
    </row>
    <row r="1912" spans="1:7" x14ac:dyDescent="0.25">
      <c r="A1912" s="60" t="s">
        <v>5818</v>
      </c>
      <c r="B1912" s="60" t="s">
        <v>5819</v>
      </c>
      <c r="C1912" s="60">
        <v>7093</v>
      </c>
      <c r="D1912" s="60"/>
      <c r="E1912" s="60"/>
      <c r="F1912" s="60"/>
      <c r="G1912" s="60">
        <v>1</v>
      </c>
    </row>
    <row r="1913" spans="1:7" x14ac:dyDescent="0.25">
      <c r="A1913" s="60" t="s">
        <v>5821</v>
      </c>
      <c r="B1913" s="60" t="s">
        <v>5822</v>
      </c>
      <c r="C1913" s="60">
        <v>7094</v>
      </c>
      <c r="D1913" s="60"/>
      <c r="E1913" s="60"/>
      <c r="F1913" s="60"/>
      <c r="G1913" s="60">
        <v>1</v>
      </c>
    </row>
    <row r="1914" spans="1:7" x14ac:dyDescent="0.25">
      <c r="A1914" s="60" t="s">
        <v>5824</v>
      </c>
      <c r="B1914" s="60" t="s">
        <v>5825</v>
      </c>
      <c r="C1914" s="60">
        <v>7095</v>
      </c>
      <c r="D1914" s="60"/>
      <c r="E1914" s="60"/>
      <c r="F1914" s="60"/>
      <c r="G1914" s="60">
        <v>1</v>
      </c>
    </row>
    <row r="1915" spans="1:7" x14ac:dyDescent="0.25">
      <c r="A1915" s="60" t="s">
        <v>5827</v>
      </c>
      <c r="B1915" s="60" t="s">
        <v>5828</v>
      </c>
      <c r="C1915" s="60">
        <v>7096</v>
      </c>
      <c r="D1915" s="60"/>
      <c r="E1915" s="60"/>
      <c r="F1915" s="60"/>
      <c r="G1915" s="60">
        <v>1</v>
      </c>
    </row>
    <row r="1916" spans="1:7" x14ac:dyDescent="0.25">
      <c r="A1916" s="60" t="s">
        <v>5830</v>
      </c>
      <c r="B1916" s="60" t="s">
        <v>5831</v>
      </c>
      <c r="C1916" s="60">
        <v>7097</v>
      </c>
      <c r="D1916" s="60"/>
      <c r="E1916" s="60"/>
      <c r="F1916" s="60"/>
      <c r="G1916" s="60">
        <v>1</v>
      </c>
    </row>
    <row r="1917" spans="1:7" x14ac:dyDescent="0.25">
      <c r="A1917" s="60" t="s">
        <v>5833</v>
      </c>
      <c r="B1917" s="60" t="s">
        <v>5834</v>
      </c>
      <c r="C1917" s="60">
        <v>7098</v>
      </c>
      <c r="D1917" s="60"/>
      <c r="E1917" s="60"/>
      <c r="F1917" s="60"/>
      <c r="G1917" s="60">
        <v>1</v>
      </c>
    </row>
    <row r="1918" spans="1:7" x14ac:dyDescent="0.25">
      <c r="A1918" s="60" t="s">
        <v>5836</v>
      </c>
      <c r="B1918" s="60" t="s">
        <v>5837</v>
      </c>
      <c r="C1918" s="60">
        <v>7099</v>
      </c>
      <c r="D1918" s="60"/>
      <c r="E1918" s="60"/>
      <c r="F1918" s="60"/>
      <c r="G1918" s="60">
        <v>1</v>
      </c>
    </row>
    <row r="1919" spans="1:7" x14ac:dyDescent="0.25">
      <c r="A1919" s="60" t="s">
        <v>5839</v>
      </c>
      <c r="B1919" s="60" t="s">
        <v>5840</v>
      </c>
      <c r="C1919" s="60">
        <v>7100</v>
      </c>
      <c r="D1919" s="60"/>
      <c r="E1919" s="60"/>
      <c r="F1919" s="60"/>
      <c r="G1919" s="60">
        <v>1</v>
      </c>
    </row>
    <row r="1920" spans="1:7" x14ac:dyDescent="0.25">
      <c r="A1920" s="60" t="s">
        <v>5842</v>
      </c>
      <c r="B1920" s="60" t="s">
        <v>5843</v>
      </c>
      <c r="C1920" s="60">
        <v>7101</v>
      </c>
      <c r="D1920" s="60"/>
      <c r="E1920" s="60"/>
      <c r="F1920" s="60"/>
      <c r="G1920" s="60">
        <v>1</v>
      </c>
    </row>
    <row r="1921" spans="1:7" x14ac:dyDescent="0.25">
      <c r="A1921" s="60" t="s">
        <v>5845</v>
      </c>
      <c r="B1921" s="60" t="s">
        <v>5846</v>
      </c>
      <c r="C1921" s="60">
        <v>7103</v>
      </c>
      <c r="D1921" s="60"/>
      <c r="E1921" s="60"/>
      <c r="F1921" s="60"/>
      <c r="G1921" s="60">
        <v>1</v>
      </c>
    </row>
    <row r="1922" spans="1:7" x14ac:dyDescent="0.25">
      <c r="A1922" s="60" t="s">
        <v>5848</v>
      </c>
      <c r="B1922" s="60" t="s">
        <v>5849</v>
      </c>
      <c r="C1922" s="60">
        <v>7104</v>
      </c>
      <c r="D1922" s="60"/>
      <c r="E1922" s="60"/>
      <c r="F1922" s="60"/>
      <c r="G1922" s="60">
        <v>1</v>
      </c>
    </row>
    <row r="1923" spans="1:7" x14ac:dyDescent="0.25">
      <c r="A1923" s="60" t="s">
        <v>5851</v>
      </c>
      <c r="B1923" s="60" t="s">
        <v>5852</v>
      </c>
      <c r="C1923" s="60">
        <v>7105</v>
      </c>
      <c r="D1923" s="60"/>
      <c r="E1923" s="60"/>
      <c r="F1923" s="60"/>
      <c r="G1923" s="60">
        <v>1</v>
      </c>
    </row>
    <row r="1924" spans="1:7" x14ac:dyDescent="0.25">
      <c r="A1924" s="60" t="s">
        <v>5854</v>
      </c>
      <c r="B1924" s="60" t="s">
        <v>5855</v>
      </c>
      <c r="C1924" s="60">
        <v>7106</v>
      </c>
      <c r="D1924" s="60"/>
      <c r="E1924" s="60"/>
      <c r="F1924" s="60"/>
      <c r="G1924" s="60">
        <v>1</v>
      </c>
    </row>
    <row r="1925" spans="1:7" x14ac:dyDescent="0.25">
      <c r="A1925" s="60" t="s">
        <v>5857</v>
      </c>
      <c r="B1925" s="60" t="s">
        <v>5858</v>
      </c>
      <c r="C1925" s="60">
        <v>7108</v>
      </c>
      <c r="D1925" s="60"/>
      <c r="E1925" s="60"/>
      <c r="F1925" s="60"/>
      <c r="G1925" s="60">
        <v>1</v>
      </c>
    </row>
    <row r="1926" spans="1:7" x14ac:dyDescent="0.25">
      <c r="A1926" s="60" t="s">
        <v>5860</v>
      </c>
      <c r="B1926" s="60" t="s">
        <v>5861</v>
      </c>
      <c r="C1926" s="60">
        <v>7109</v>
      </c>
      <c r="D1926" s="60"/>
      <c r="E1926" s="60"/>
      <c r="F1926" s="60"/>
      <c r="G1926" s="60">
        <v>1</v>
      </c>
    </row>
    <row r="1927" spans="1:7" x14ac:dyDescent="0.25">
      <c r="A1927" s="60" t="s">
        <v>5863</v>
      </c>
      <c r="B1927" s="60" t="s">
        <v>5864</v>
      </c>
      <c r="C1927" s="60">
        <v>7110</v>
      </c>
      <c r="D1927" s="60"/>
      <c r="E1927" s="60"/>
      <c r="F1927" s="60"/>
      <c r="G1927" s="60">
        <v>1</v>
      </c>
    </row>
    <row r="1928" spans="1:7" x14ac:dyDescent="0.25">
      <c r="A1928" s="60" t="s">
        <v>5866</v>
      </c>
      <c r="B1928" s="60" t="s">
        <v>5867</v>
      </c>
      <c r="C1928" s="60">
        <v>7111</v>
      </c>
      <c r="D1928" s="60"/>
      <c r="E1928" s="60"/>
      <c r="F1928" s="60"/>
      <c r="G1928" s="60">
        <v>1</v>
      </c>
    </row>
    <row r="1929" spans="1:7" x14ac:dyDescent="0.25">
      <c r="A1929" s="60" t="s">
        <v>5869</v>
      </c>
      <c r="B1929" s="60" t="s">
        <v>5870</v>
      </c>
      <c r="C1929" s="60">
        <v>7113</v>
      </c>
      <c r="D1929" s="60"/>
      <c r="E1929" s="60"/>
      <c r="F1929" s="60"/>
      <c r="G1929" s="60">
        <v>1</v>
      </c>
    </row>
    <row r="1930" spans="1:7" x14ac:dyDescent="0.25">
      <c r="A1930" s="60" t="s">
        <v>5872</v>
      </c>
      <c r="B1930" s="60" t="s">
        <v>5873</v>
      </c>
      <c r="C1930" s="60">
        <v>7114</v>
      </c>
      <c r="D1930" s="60"/>
      <c r="E1930" s="60"/>
      <c r="F1930" s="60"/>
      <c r="G1930" s="60">
        <v>1</v>
      </c>
    </row>
    <row r="1931" spans="1:7" x14ac:dyDescent="0.25">
      <c r="A1931" s="60" t="s">
        <v>5875</v>
      </c>
      <c r="B1931" s="60" t="s">
        <v>5876</v>
      </c>
      <c r="C1931" s="60">
        <v>7118</v>
      </c>
      <c r="D1931" s="60"/>
      <c r="E1931" s="60"/>
      <c r="F1931" s="60"/>
      <c r="G1931" s="60">
        <v>1</v>
      </c>
    </row>
    <row r="1932" spans="1:7" x14ac:dyDescent="0.25">
      <c r="A1932" s="60" t="s">
        <v>5878</v>
      </c>
      <c r="B1932" s="60" t="s">
        <v>5879</v>
      </c>
      <c r="C1932" s="60">
        <v>7119</v>
      </c>
      <c r="D1932" s="60"/>
      <c r="E1932" s="60"/>
      <c r="F1932" s="60"/>
      <c r="G1932" s="60">
        <v>1</v>
      </c>
    </row>
    <row r="1933" spans="1:7" x14ac:dyDescent="0.25">
      <c r="A1933" s="60" t="s">
        <v>5881</v>
      </c>
      <c r="B1933" s="60" t="s">
        <v>5882</v>
      </c>
      <c r="C1933" s="60">
        <v>7122</v>
      </c>
      <c r="D1933" s="60"/>
      <c r="E1933" s="60"/>
      <c r="F1933" s="60"/>
      <c r="G1933" s="60">
        <v>1</v>
      </c>
    </row>
    <row r="1934" spans="1:7" x14ac:dyDescent="0.25">
      <c r="A1934" s="60" t="s">
        <v>5884</v>
      </c>
      <c r="B1934" s="60" t="s">
        <v>5885</v>
      </c>
      <c r="C1934" s="60">
        <v>7123</v>
      </c>
      <c r="D1934" s="60"/>
      <c r="E1934" s="60"/>
      <c r="F1934" s="60"/>
      <c r="G1934" s="60">
        <v>1</v>
      </c>
    </row>
    <row r="1935" spans="1:7" x14ac:dyDescent="0.25">
      <c r="A1935" s="60" t="s">
        <v>5887</v>
      </c>
      <c r="B1935" s="60" t="s">
        <v>5888</v>
      </c>
      <c r="C1935" s="60">
        <v>7124</v>
      </c>
      <c r="D1935" s="60"/>
      <c r="E1935" s="60"/>
      <c r="F1935" s="60"/>
      <c r="G1935" s="60">
        <v>1</v>
      </c>
    </row>
    <row r="1936" spans="1:7" x14ac:dyDescent="0.25">
      <c r="A1936" s="60" t="s">
        <v>5890</v>
      </c>
      <c r="B1936" s="60" t="s">
        <v>5891</v>
      </c>
      <c r="C1936" s="60">
        <v>7125</v>
      </c>
      <c r="D1936" s="60"/>
      <c r="E1936" s="60"/>
      <c r="F1936" s="60"/>
      <c r="G1936" s="60">
        <v>1</v>
      </c>
    </row>
    <row r="1937" spans="1:7" x14ac:dyDescent="0.25">
      <c r="A1937" s="60" t="s">
        <v>5893</v>
      </c>
      <c r="B1937" s="60" t="s">
        <v>5894</v>
      </c>
      <c r="C1937" s="60">
        <v>7126</v>
      </c>
      <c r="D1937" s="60"/>
      <c r="E1937" s="60"/>
      <c r="F1937" s="60"/>
      <c r="G1937" s="60">
        <v>1</v>
      </c>
    </row>
    <row r="1938" spans="1:7" x14ac:dyDescent="0.25">
      <c r="A1938" s="60" t="s">
        <v>5896</v>
      </c>
      <c r="B1938" s="60" t="s">
        <v>5897</v>
      </c>
      <c r="C1938" s="60">
        <v>7127</v>
      </c>
      <c r="D1938" s="60"/>
      <c r="E1938" s="60"/>
      <c r="F1938" s="60"/>
      <c r="G1938" s="60">
        <v>1</v>
      </c>
    </row>
    <row r="1939" spans="1:7" x14ac:dyDescent="0.25">
      <c r="A1939" s="60" t="s">
        <v>5899</v>
      </c>
      <c r="B1939" s="60" t="s">
        <v>5900</v>
      </c>
      <c r="C1939" s="60">
        <v>7128</v>
      </c>
      <c r="D1939" s="60"/>
      <c r="E1939" s="60"/>
      <c r="F1939" s="60"/>
      <c r="G1939" s="60">
        <v>1</v>
      </c>
    </row>
    <row r="1940" spans="1:7" x14ac:dyDescent="0.25">
      <c r="A1940" s="60" t="s">
        <v>5902</v>
      </c>
      <c r="B1940" s="60" t="s">
        <v>5903</v>
      </c>
      <c r="C1940" s="60">
        <v>7129</v>
      </c>
      <c r="D1940" s="60"/>
      <c r="E1940" s="60"/>
      <c r="F1940" s="60"/>
      <c r="G1940" s="60">
        <v>1</v>
      </c>
    </row>
    <row r="1941" spans="1:7" x14ac:dyDescent="0.25">
      <c r="A1941" s="60" t="s">
        <v>5905</v>
      </c>
      <c r="B1941" s="60" t="s">
        <v>5906</v>
      </c>
      <c r="C1941" s="60">
        <v>7130</v>
      </c>
      <c r="D1941" s="60"/>
      <c r="E1941" s="60"/>
      <c r="F1941" s="60"/>
      <c r="G1941" s="60">
        <v>1</v>
      </c>
    </row>
    <row r="1942" spans="1:7" x14ac:dyDescent="0.25">
      <c r="A1942" s="60" t="s">
        <v>5908</v>
      </c>
      <c r="B1942" s="60" t="s">
        <v>5909</v>
      </c>
      <c r="C1942" s="60">
        <v>7132</v>
      </c>
      <c r="D1942" s="60"/>
      <c r="E1942" s="60"/>
      <c r="F1942" s="60"/>
      <c r="G1942" s="60">
        <v>1</v>
      </c>
    </row>
    <row r="1943" spans="1:7" x14ac:dyDescent="0.25">
      <c r="A1943" s="60" t="s">
        <v>5911</v>
      </c>
      <c r="B1943" s="60" t="s">
        <v>5912</v>
      </c>
      <c r="C1943" s="60">
        <v>7133</v>
      </c>
      <c r="D1943" s="60"/>
      <c r="E1943" s="60"/>
      <c r="F1943" s="60"/>
      <c r="G1943" s="60">
        <v>1</v>
      </c>
    </row>
    <row r="1944" spans="1:7" x14ac:dyDescent="0.25">
      <c r="A1944" s="60" t="s">
        <v>5917</v>
      </c>
      <c r="B1944" s="60" t="s">
        <v>5918</v>
      </c>
      <c r="C1944" s="60">
        <v>7135</v>
      </c>
      <c r="D1944" s="60"/>
      <c r="E1944" s="60"/>
      <c r="F1944" s="60"/>
      <c r="G1944" s="60">
        <v>1</v>
      </c>
    </row>
    <row r="1945" spans="1:7" x14ac:dyDescent="0.25">
      <c r="A1945" s="60" t="s">
        <v>5914</v>
      </c>
      <c r="B1945" s="60" t="s">
        <v>5915</v>
      </c>
      <c r="C1945" s="60">
        <v>7134</v>
      </c>
      <c r="D1945" s="60"/>
      <c r="E1945" s="60"/>
      <c r="F1945" s="60"/>
      <c r="G1945" s="60">
        <v>1</v>
      </c>
    </row>
    <row r="1946" spans="1:7" x14ac:dyDescent="0.25">
      <c r="A1946" s="60" t="s">
        <v>5920</v>
      </c>
      <c r="B1946" s="60" t="s">
        <v>5921</v>
      </c>
      <c r="C1946" s="60">
        <v>7258</v>
      </c>
      <c r="D1946" s="60">
        <v>7285</v>
      </c>
      <c r="E1946" s="60"/>
      <c r="F1946" s="60"/>
      <c r="G1946" s="60">
        <v>2</v>
      </c>
    </row>
    <row r="1947" spans="1:7" x14ac:dyDescent="0.25">
      <c r="A1947" s="60" t="s">
        <v>5923</v>
      </c>
      <c r="B1947" s="60" t="s">
        <v>5924</v>
      </c>
      <c r="C1947" s="60">
        <v>7259</v>
      </c>
      <c r="D1947" s="60">
        <v>7286</v>
      </c>
      <c r="E1947" s="60"/>
      <c r="F1947" s="60"/>
      <c r="G1947" s="60">
        <v>2</v>
      </c>
    </row>
    <row r="1948" spans="1:7" x14ac:dyDescent="0.25">
      <c r="A1948" s="60" t="s">
        <v>5926</v>
      </c>
      <c r="B1948" s="60" t="s">
        <v>5927</v>
      </c>
      <c r="C1948" s="60">
        <v>7262</v>
      </c>
      <c r="D1948" s="60"/>
      <c r="E1948" s="60"/>
      <c r="F1948" s="60"/>
      <c r="G1948" s="60">
        <v>1</v>
      </c>
    </row>
    <row r="1949" spans="1:7" x14ac:dyDescent="0.25">
      <c r="A1949" s="60" t="s">
        <v>5929</v>
      </c>
      <c r="B1949" s="60" t="s">
        <v>5930</v>
      </c>
      <c r="C1949" s="60">
        <v>7263</v>
      </c>
      <c r="D1949" s="60"/>
      <c r="E1949" s="60"/>
      <c r="F1949" s="60"/>
      <c r="G1949" s="60">
        <v>1</v>
      </c>
    </row>
    <row r="1950" spans="1:7" x14ac:dyDescent="0.25">
      <c r="A1950" s="60" t="s">
        <v>5935</v>
      </c>
      <c r="B1950" s="60" t="s">
        <v>5936</v>
      </c>
      <c r="C1950" s="60">
        <v>7267</v>
      </c>
      <c r="D1950" s="60">
        <v>7281</v>
      </c>
      <c r="E1950" s="60"/>
      <c r="F1950" s="60"/>
      <c r="G1950" s="60">
        <v>2</v>
      </c>
    </row>
    <row r="1951" spans="1:7" x14ac:dyDescent="0.25">
      <c r="A1951" s="60" t="s">
        <v>5938</v>
      </c>
      <c r="B1951" s="60" t="s">
        <v>5939</v>
      </c>
      <c r="C1951" s="60">
        <v>7268</v>
      </c>
      <c r="D1951" s="60">
        <v>7282</v>
      </c>
      <c r="E1951" s="60"/>
      <c r="F1951" s="60"/>
      <c r="G1951" s="60">
        <v>2</v>
      </c>
    </row>
    <row r="1952" spans="1:7" x14ac:dyDescent="0.25">
      <c r="A1952" s="60" t="s">
        <v>5941</v>
      </c>
      <c r="B1952" s="60" t="s">
        <v>5942</v>
      </c>
      <c r="C1952" s="60">
        <v>7269</v>
      </c>
      <c r="D1952" s="60">
        <v>7283</v>
      </c>
      <c r="E1952" s="60"/>
      <c r="F1952" s="60"/>
      <c r="G1952" s="60">
        <v>2</v>
      </c>
    </row>
    <row r="1953" spans="1:7" x14ac:dyDescent="0.25">
      <c r="A1953" s="60" t="s">
        <v>5944</v>
      </c>
      <c r="B1953" s="60" t="s">
        <v>5945</v>
      </c>
      <c r="C1953" s="60">
        <v>7270</v>
      </c>
      <c r="D1953" s="60"/>
      <c r="E1953" s="60"/>
      <c r="F1953" s="60"/>
      <c r="G1953" s="60">
        <v>1</v>
      </c>
    </row>
    <row r="1954" spans="1:7" x14ac:dyDescent="0.25">
      <c r="A1954" s="60" t="s">
        <v>5947</v>
      </c>
      <c r="B1954" s="60" t="s">
        <v>5948</v>
      </c>
      <c r="C1954" s="60">
        <v>7271</v>
      </c>
      <c r="D1954" s="60"/>
      <c r="E1954" s="60"/>
      <c r="F1954" s="60"/>
      <c r="G1954" s="60">
        <v>1</v>
      </c>
    </row>
    <row r="1955" spans="1:7" x14ac:dyDescent="0.25">
      <c r="A1955" s="60" t="s">
        <v>5950</v>
      </c>
      <c r="B1955" s="60" t="s">
        <v>5951</v>
      </c>
      <c r="C1955" s="60">
        <v>7272</v>
      </c>
      <c r="D1955" s="60"/>
      <c r="E1955" s="60"/>
      <c r="F1955" s="60"/>
      <c r="G1955" s="60">
        <v>1</v>
      </c>
    </row>
    <row r="1956" spans="1:7" x14ac:dyDescent="0.25">
      <c r="A1956" s="60" t="s">
        <v>5953</v>
      </c>
      <c r="B1956" s="60" t="s">
        <v>5954</v>
      </c>
      <c r="C1956" s="60">
        <v>7273</v>
      </c>
      <c r="D1956" s="60"/>
      <c r="E1956" s="60"/>
      <c r="F1956" s="60"/>
      <c r="G1956" s="60">
        <v>1</v>
      </c>
    </row>
    <row r="1957" spans="1:7" x14ac:dyDescent="0.25">
      <c r="A1957" s="60" t="s">
        <v>5956</v>
      </c>
      <c r="B1957" s="60" t="s">
        <v>5957</v>
      </c>
      <c r="C1957" s="60">
        <v>7274</v>
      </c>
      <c r="D1957" s="60"/>
      <c r="E1957" s="60"/>
      <c r="F1957" s="60"/>
      <c r="G1957" s="60">
        <v>1</v>
      </c>
    </row>
    <row r="1958" spans="1:7" x14ac:dyDescent="0.25">
      <c r="A1958" s="60" t="s">
        <v>5959</v>
      </c>
      <c r="B1958" s="60" t="s">
        <v>5960</v>
      </c>
      <c r="C1958" s="60">
        <v>7276</v>
      </c>
      <c r="D1958" s="60"/>
      <c r="E1958" s="60"/>
      <c r="F1958" s="60"/>
      <c r="G1958" s="60">
        <v>1</v>
      </c>
    </row>
    <row r="1959" spans="1:7" x14ac:dyDescent="0.25">
      <c r="A1959" s="60" t="s">
        <v>5962</v>
      </c>
      <c r="B1959" s="60" t="s">
        <v>5963</v>
      </c>
      <c r="C1959" s="60">
        <v>7277</v>
      </c>
      <c r="D1959" s="60"/>
      <c r="E1959" s="60"/>
      <c r="F1959" s="60"/>
      <c r="G1959" s="60">
        <v>1</v>
      </c>
    </row>
    <row r="1960" spans="1:7" x14ac:dyDescent="0.25">
      <c r="A1960" s="60" t="s">
        <v>5965</v>
      </c>
      <c r="B1960" s="60" t="s">
        <v>5966</v>
      </c>
      <c r="C1960" s="60">
        <v>7278</v>
      </c>
      <c r="D1960" s="60"/>
      <c r="E1960" s="60"/>
      <c r="F1960" s="60"/>
      <c r="G1960" s="60">
        <v>1</v>
      </c>
    </row>
    <row r="1961" spans="1:7" x14ac:dyDescent="0.25">
      <c r="A1961" s="60" t="s">
        <v>5968</v>
      </c>
      <c r="B1961" s="60" t="s">
        <v>5969</v>
      </c>
      <c r="C1961" s="60">
        <v>7280</v>
      </c>
      <c r="D1961" s="60"/>
      <c r="E1961" s="60"/>
      <c r="F1961" s="60"/>
      <c r="G1961" s="60">
        <v>1</v>
      </c>
    </row>
    <row r="1962" spans="1:7" x14ac:dyDescent="0.25">
      <c r="A1962" s="60" t="s">
        <v>5976</v>
      </c>
      <c r="B1962" s="60" t="s">
        <v>5977</v>
      </c>
      <c r="C1962" s="60">
        <v>7415</v>
      </c>
      <c r="D1962" s="60"/>
      <c r="E1962" s="60"/>
      <c r="F1962" s="60"/>
      <c r="G1962" s="60">
        <v>1</v>
      </c>
    </row>
    <row r="1963" spans="1:7" x14ac:dyDescent="0.25">
      <c r="A1963" s="60" t="s">
        <v>5979</v>
      </c>
      <c r="B1963" s="60" t="s">
        <v>5980</v>
      </c>
      <c r="C1963" s="60">
        <v>7419</v>
      </c>
      <c r="D1963" s="60"/>
      <c r="E1963" s="60"/>
      <c r="F1963" s="60"/>
      <c r="G1963" s="60">
        <v>1</v>
      </c>
    </row>
    <row r="1964" spans="1:7" x14ac:dyDescent="0.25">
      <c r="A1964" s="60" t="s">
        <v>5982</v>
      </c>
      <c r="B1964" s="60" t="s">
        <v>5983</v>
      </c>
      <c r="C1964" s="60">
        <v>7420</v>
      </c>
      <c r="D1964" s="60"/>
      <c r="E1964" s="60"/>
      <c r="F1964" s="60"/>
      <c r="G1964" s="60">
        <v>1</v>
      </c>
    </row>
    <row r="1965" spans="1:7" x14ac:dyDescent="0.25">
      <c r="A1965" s="60" t="s">
        <v>5985</v>
      </c>
      <c r="B1965" s="60" t="s">
        <v>5986</v>
      </c>
      <c r="C1965" s="60">
        <v>7421</v>
      </c>
      <c r="D1965" s="60"/>
      <c r="E1965" s="60"/>
      <c r="F1965" s="60"/>
      <c r="G1965" s="60">
        <v>1</v>
      </c>
    </row>
    <row r="1966" spans="1:7" x14ac:dyDescent="0.25">
      <c r="A1966" s="60" t="s">
        <v>5988</v>
      </c>
      <c r="B1966" s="60" t="s">
        <v>5989</v>
      </c>
      <c r="C1966" s="60">
        <v>7422</v>
      </c>
      <c r="D1966" s="60"/>
      <c r="E1966" s="60"/>
      <c r="F1966" s="60"/>
      <c r="G1966" s="60">
        <v>1</v>
      </c>
    </row>
    <row r="1967" spans="1:7" x14ac:dyDescent="0.25">
      <c r="A1967" s="60" t="s">
        <v>5991</v>
      </c>
      <c r="B1967" s="60" t="s">
        <v>5992</v>
      </c>
      <c r="C1967" s="60">
        <v>7423</v>
      </c>
      <c r="D1967" s="60"/>
      <c r="E1967" s="60"/>
      <c r="F1967" s="60"/>
      <c r="G1967" s="60">
        <v>1</v>
      </c>
    </row>
    <row r="1968" spans="1:7" x14ac:dyDescent="0.25">
      <c r="A1968" s="60" t="s">
        <v>5994</v>
      </c>
      <c r="B1968" s="60" t="s">
        <v>5995</v>
      </c>
      <c r="C1968" s="60">
        <v>7424</v>
      </c>
      <c r="D1968" s="60"/>
      <c r="E1968" s="60"/>
      <c r="F1968" s="60"/>
      <c r="G1968" s="60">
        <v>1</v>
      </c>
    </row>
    <row r="1969" spans="1:7" x14ac:dyDescent="0.25">
      <c r="A1969" s="60" t="s">
        <v>5997</v>
      </c>
      <c r="B1969" s="60" t="s">
        <v>5998</v>
      </c>
      <c r="C1969" s="60">
        <v>7426</v>
      </c>
      <c r="D1969" s="60"/>
      <c r="E1969" s="60"/>
      <c r="F1969" s="60"/>
      <c r="G1969" s="60">
        <v>1</v>
      </c>
    </row>
    <row r="1970" spans="1:7" x14ac:dyDescent="0.25">
      <c r="A1970" s="60" t="s">
        <v>6000</v>
      </c>
      <c r="B1970" s="60" t="s">
        <v>6001</v>
      </c>
      <c r="C1970" s="60">
        <v>7427</v>
      </c>
      <c r="D1970" s="60"/>
      <c r="E1970" s="60"/>
      <c r="F1970" s="60"/>
      <c r="G1970" s="60">
        <v>1</v>
      </c>
    </row>
    <row r="1971" spans="1:7" x14ac:dyDescent="0.25">
      <c r="A1971" s="60" t="s">
        <v>6003</v>
      </c>
      <c r="B1971" s="60" t="s">
        <v>6004</v>
      </c>
      <c r="C1971" s="60">
        <v>7428</v>
      </c>
      <c r="D1971" s="60"/>
      <c r="E1971" s="60"/>
      <c r="F1971" s="60"/>
      <c r="G1971" s="60">
        <v>1</v>
      </c>
    </row>
    <row r="1972" spans="1:7" x14ac:dyDescent="0.25">
      <c r="A1972" s="60" t="s">
        <v>6006</v>
      </c>
      <c r="B1972" s="60" t="s">
        <v>6007</v>
      </c>
      <c r="C1972" s="60">
        <v>7429</v>
      </c>
      <c r="D1972" s="60"/>
      <c r="E1972" s="60"/>
      <c r="F1972" s="60"/>
      <c r="G1972" s="60">
        <v>1</v>
      </c>
    </row>
    <row r="1973" spans="1:7" x14ac:dyDescent="0.25">
      <c r="A1973" s="60" t="s">
        <v>6009</v>
      </c>
      <c r="B1973" s="60" t="s">
        <v>6010</v>
      </c>
      <c r="C1973" s="60">
        <v>7430</v>
      </c>
      <c r="D1973" s="60"/>
      <c r="E1973" s="60"/>
      <c r="F1973" s="60"/>
      <c r="G1973" s="60">
        <v>1</v>
      </c>
    </row>
    <row r="1974" spans="1:7" x14ac:dyDescent="0.25">
      <c r="A1974" s="60" t="s">
        <v>6012</v>
      </c>
      <c r="B1974" s="60" t="s">
        <v>6013</v>
      </c>
      <c r="C1974" s="60">
        <v>7563</v>
      </c>
      <c r="D1974" s="60"/>
      <c r="E1974" s="60"/>
      <c r="F1974" s="60"/>
      <c r="G1974" s="60">
        <v>1</v>
      </c>
    </row>
    <row r="1975" spans="1:7" x14ac:dyDescent="0.25">
      <c r="A1975" s="60" t="s">
        <v>6015</v>
      </c>
      <c r="B1975" s="60" t="s">
        <v>6016</v>
      </c>
      <c r="C1975" s="60">
        <v>7564</v>
      </c>
      <c r="D1975" s="60"/>
      <c r="E1975" s="60"/>
      <c r="F1975" s="60"/>
      <c r="G1975" s="60">
        <v>1</v>
      </c>
    </row>
    <row r="1976" spans="1:7" x14ac:dyDescent="0.25">
      <c r="A1976" s="60" t="s">
        <v>6018</v>
      </c>
      <c r="B1976" s="60" t="s">
        <v>6019</v>
      </c>
      <c r="C1976" s="60">
        <v>7565</v>
      </c>
      <c r="D1976" s="60"/>
      <c r="E1976" s="60"/>
      <c r="F1976" s="60"/>
      <c r="G1976" s="60">
        <v>1</v>
      </c>
    </row>
    <row r="1977" spans="1:7" x14ac:dyDescent="0.25">
      <c r="A1977" s="60" t="s">
        <v>6021</v>
      </c>
      <c r="B1977" s="60" t="s">
        <v>6022</v>
      </c>
      <c r="C1977" s="60">
        <v>7566</v>
      </c>
      <c r="D1977" s="60"/>
      <c r="E1977" s="60"/>
      <c r="F1977" s="60"/>
      <c r="G1977" s="60">
        <v>1</v>
      </c>
    </row>
    <row r="1978" spans="1:7" x14ac:dyDescent="0.25">
      <c r="A1978" s="60" t="s">
        <v>6120</v>
      </c>
      <c r="B1978" s="60" t="s">
        <v>6121</v>
      </c>
      <c r="C1978" s="60">
        <v>7614</v>
      </c>
      <c r="D1978" s="60"/>
      <c r="E1978" s="60"/>
      <c r="F1978" s="60"/>
      <c r="G1978" s="60">
        <v>1</v>
      </c>
    </row>
    <row r="1979" spans="1:7" x14ac:dyDescent="0.25">
      <c r="A1979" s="60" t="s">
        <v>6024</v>
      </c>
      <c r="B1979" s="60" t="s">
        <v>6025</v>
      </c>
      <c r="C1979" s="60">
        <v>7568</v>
      </c>
      <c r="D1979" s="60"/>
      <c r="E1979" s="60"/>
      <c r="F1979" s="60"/>
      <c r="G1979" s="60">
        <v>1</v>
      </c>
    </row>
    <row r="1980" spans="1:7" x14ac:dyDescent="0.25">
      <c r="A1980" s="60" t="s">
        <v>6135</v>
      </c>
      <c r="B1980" s="60" t="s">
        <v>6136</v>
      </c>
      <c r="C1980" s="60">
        <v>7619</v>
      </c>
      <c r="D1980" s="60"/>
      <c r="E1980" s="60"/>
      <c r="F1980" s="60"/>
      <c r="G1980" s="60">
        <v>1</v>
      </c>
    </row>
    <row r="1981" spans="1:7" x14ac:dyDescent="0.25">
      <c r="A1981" s="60" t="s">
        <v>6027</v>
      </c>
      <c r="B1981" s="60" t="s">
        <v>6028</v>
      </c>
      <c r="C1981" s="60">
        <v>7572</v>
      </c>
      <c r="D1981" s="60"/>
      <c r="E1981" s="60"/>
      <c r="F1981" s="60"/>
      <c r="G1981" s="60">
        <v>1</v>
      </c>
    </row>
    <row r="1982" spans="1:7" x14ac:dyDescent="0.25">
      <c r="A1982" s="60" t="s">
        <v>6030</v>
      </c>
      <c r="B1982" s="60" t="s">
        <v>6031</v>
      </c>
      <c r="C1982" s="60">
        <v>7573</v>
      </c>
      <c r="D1982" s="60"/>
      <c r="E1982" s="60"/>
      <c r="F1982" s="60"/>
      <c r="G1982" s="60">
        <v>1</v>
      </c>
    </row>
    <row r="1983" spans="1:7" x14ac:dyDescent="0.25">
      <c r="A1983" s="60" t="s">
        <v>6138</v>
      </c>
      <c r="B1983" s="60" t="s">
        <v>6139</v>
      </c>
      <c r="C1983" s="60">
        <v>7620</v>
      </c>
      <c r="D1983" s="60"/>
      <c r="E1983" s="60"/>
      <c r="F1983" s="60"/>
      <c r="G1983" s="60">
        <v>1</v>
      </c>
    </row>
    <row r="1984" spans="1:7" x14ac:dyDescent="0.25">
      <c r="A1984" s="60" t="s">
        <v>6033</v>
      </c>
      <c r="B1984" s="60" t="s">
        <v>6034</v>
      </c>
      <c r="C1984" s="60">
        <v>7576</v>
      </c>
      <c r="D1984" s="60"/>
      <c r="E1984" s="60"/>
      <c r="F1984" s="60"/>
      <c r="G1984" s="60">
        <v>1</v>
      </c>
    </row>
    <row r="1985" spans="1:7" x14ac:dyDescent="0.25">
      <c r="A1985" s="60" t="s">
        <v>6036</v>
      </c>
      <c r="B1985" s="60" t="s">
        <v>6037</v>
      </c>
      <c r="C1985" s="60">
        <v>7580</v>
      </c>
      <c r="D1985" s="60"/>
      <c r="E1985" s="60"/>
      <c r="F1985" s="60"/>
      <c r="G1985" s="60">
        <v>1</v>
      </c>
    </row>
    <row r="1986" spans="1:7" x14ac:dyDescent="0.25">
      <c r="A1986" s="60" t="s">
        <v>6039</v>
      </c>
      <c r="B1986" s="60" t="s">
        <v>6040</v>
      </c>
      <c r="C1986" s="60">
        <v>7581</v>
      </c>
      <c r="D1986" s="60"/>
      <c r="E1986" s="60"/>
      <c r="F1986" s="60"/>
      <c r="G1986" s="60">
        <v>1</v>
      </c>
    </row>
    <row r="1987" spans="1:7" x14ac:dyDescent="0.25">
      <c r="A1987" s="60" t="s">
        <v>6042</v>
      </c>
      <c r="B1987" s="60" t="s">
        <v>6043</v>
      </c>
      <c r="C1987" s="60">
        <v>7582</v>
      </c>
      <c r="D1987" s="60"/>
      <c r="E1987" s="60"/>
      <c r="F1987" s="60"/>
      <c r="G1987" s="60">
        <v>1</v>
      </c>
    </row>
    <row r="1988" spans="1:7" x14ac:dyDescent="0.25">
      <c r="A1988" s="60" t="s">
        <v>6123</v>
      </c>
      <c r="B1988" s="60" t="s">
        <v>6124</v>
      </c>
      <c r="C1988" s="60">
        <v>7615</v>
      </c>
      <c r="D1988" s="60"/>
      <c r="E1988" s="60"/>
      <c r="F1988" s="60"/>
      <c r="G1988" s="60">
        <v>1</v>
      </c>
    </row>
    <row r="1989" spans="1:7" x14ac:dyDescent="0.25">
      <c r="A1989" s="60" t="s">
        <v>6045</v>
      </c>
      <c r="B1989" s="60" t="s">
        <v>6046</v>
      </c>
      <c r="C1989" s="60">
        <v>7584</v>
      </c>
      <c r="D1989" s="60"/>
      <c r="E1989" s="60"/>
      <c r="F1989" s="60"/>
      <c r="G1989" s="60">
        <v>1</v>
      </c>
    </row>
    <row r="1990" spans="1:7" x14ac:dyDescent="0.25">
      <c r="A1990" s="60" t="s">
        <v>6048</v>
      </c>
      <c r="B1990" s="60" t="s">
        <v>6049</v>
      </c>
      <c r="C1990" s="60">
        <v>7585</v>
      </c>
      <c r="D1990" s="60"/>
      <c r="E1990" s="60"/>
      <c r="F1990" s="60"/>
      <c r="G1990" s="60">
        <v>1</v>
      </c>
    </row>
    <row r="1991" spans="1:7" x14ac:dyDescent="0.25">
      <c r="A1991" s="60" t="s">
        <v>6051</v>
      </c>
      <c r="B1991" s="60" t="s">
        <v>6052</v>
      </c>
      <c r="C1991" s="60">
        <v>7586</v>
      </c>
      <c r="D1991" s="60"/>
      <c r="E1991" s="60"/>
      <c r="F1991" s="60"/>
      <c r="G1991" s="60">
        <v>1</v>
      </c>
    </row>
    <row r="1992" spans="1:7" x14ac:dyDescent="0.25">
      <c r="A1992" s="60" t="s">
        <v>6054</v>
      </c>
      <c r="B1992" s="60" t="s">
        <v>6055</v>
      </c>
      <c r="C1992" s="60">
        <v>7587</v>
      </c>
      <c r="D1992" s="60"/>
      <c r="E1992" s="60"/>
      <c r="F1992" s="60"/>
      <c r="G1992" s="60">
        <v>1</v>
      </c>
    </row>
    <row r="1993" spans="1:7" x14ac:dyDescent="0.25">
      <c r="A1993" s="60" t="s">
        <v>6126</v>
      </c>
      <c r="B1993" s="60" t="s">
        <v>6127</v>
      </c>
      <c r="C1993" s="60">
        <v>7616</v>
      </c>
      <c r="D1993" s="60"/>
      <c r="E1993" s="60"/>
      <c r="F1993" s="60"/>
      <c r="G1993" s="60">
        <v>1</v>
      </c>
    </row>
    <row r="1994" spans="1:7" x14ac:dyDescent="0.25">
      <c r="A1994" s="60" t="s">
        <v>6057</v>
      </c>
      <c r="B1994" s="60" t="s">
        <v>6058</v>
      </c>
      <c r="C1994" s="60">
        <v>7588</v>
      </c>
      <c r="D1994" s="60"/>
      <c r="E1994" s="60"/>
      <c r="F1994" s="60"/>
      <c r="G1994" s="60">
        <v>1</v>
      </c>
    </row>
    <row r="1995" spans="1:7" x14ac:dyDescent="0.25">
      <c r="A1995" s="60" t="s">
        <v>6060</v>
      </c>
      <c r="B1995" s="60" t="s">
        <v>6061</v>
      </c>
      <c r="C1995" s="60">
        <v>7589</v>
      </c>
      <c r="D1995" s="60"/>
      <c r="E1995" s="60"/>
      <c r="F1995" s="60"/>
      <c r="G1995" s="60">
        <v>1</v>
      </c>
    </row>
    <row r="1996" spans="1:7" x14ac:dyDescent="0.25">
      <c r="A1996" s="60" t="s">
        <v>6129</v>
      </c>
      <c r="B1996" s="60" t="s">
        <v>6130</v>
      </c>
      <c r="C1996" s="60">
        <v>7617</v>
      </c>
      <c r="D1996" s="60"/>
      <c r="E1996" s="60"/>
      <c r="F1996" s="60"/>
      <c r="G1996" s="60">
        <v>1</v>
      </c>
    </row>
    <row r="1997" spans="1:7" x14ac:dyDescent="0.25">
      <c r="A1997" s="60" t="s">
        <v>6063</v>
      </c>
      <c r="B1997" s="60" t="s">
        <v>6064</v>
      </c>
      <c r="C1997" s="60">
        <v>7592</v>
      </c>
      <c r="D1997" s="60"/>
      <c r="E1997" s="60"/>
      <c r="F1997" s="60"/>
      <c r="G1997" s="60">
        <v>1</v>
      </c>
    </row>
    <row r="1998" spans="1:7" x14ac:dyDescent="0.25">
      <c r="A1998" s="60" t="s">
        <v>6066</v>
      </c>
      <c r="B1998" s="60" t="s">
        <v>6067</v>
      </c>
      <c r="C1998" s="60">
        <v>7593</v>
      </c>
      <c r="D1998" s="60"/>
      <c r="E1998" s="60"/>
      <c r="F1998" s="60"/>
      <c r="G1998" s="60">
        <v>1</v>
      </c>
    </row>
    <row r="1999" spans="1:7" x14ac:dyDescent="0.25">
      <c r="A1999" s="60" t="s">
        <v>6069</v>
      </c>
      <c r="B1999" s="60" t="s">
        <v>6070</v>
      </c>
      <c r="C1999" s="60">
        <v>7594</v>
      </c>
      <c r="D1999" s="60"/>
      <c r="E1999" s="60"/>
      <c r="F1999" s="60"/>
      <c r="G1999" s="60">
        <v>1</v>
      </c>
    </row>
    <row r="2000" spans="1:7" x14ac:dyDescent="0.25">
      <c r="A2000" s="60" t="s">
        <v>6072</v>
      </c>
      <c r="B2000" s="60" t="s">
        <v>6073</v>
      </c>
      <c r="C2000" s="60">
        <v>7596</v>
      </c>
      <c r="D2000" s="60"/>
      <c r="E2000" s="60"/>
      <c r="F2000" s="60"/>
      <c r="G2000" s="60">
        <v>1</v>
      </c>
    </row>
    <row r="2001" spans="1:7" x14ac:dyDescent="0.25">
      <c r="A2001" s="60" t="s">
        <v>6075</v>
      </c>
      <c r="B2001" s="60" t="s">
        <v>6076</v>
      </c>
      <c r="C2001" s="60">
        <v>7597</v>
      </c>
      <c r="D2001" s="60"/>
      <c r="E2001" s="60"/>
      <c r="F2001" s="60"/>
      <c r="G2001" s="60">
        <v>1</v>
      </c>
    </row>
    <row r="2002" spans="1:7" x14ac:dyDescent="0.25">
      <c r="A2002" s="60" t="s">
        <v>6078</v>
      </c>
      <c r="B2002" s="60" t="s">
        <v>6079</v>
      </c>
      <c r="C2002" s="60">
        <v>7600</v>
      </c>
      <c r="D2002" s="60"/>
      <c r="E2002" s="60"/>
      <c r="F2002" s="60"/>
      <c r="G2002" s="60">
        <v>1</v>
      </c>
    </row>
    <row r="2003" spans="1:7" x14ac:dyDescent="0.25">
      <c r="A2003" s="60" t="s">
        <v>6081</v>
      </c>
      <c r="B2003" s="60" t="s">
        <v>6082</v>
      </c>
      <c r="C2003" s="60">
        <v>7601</v>
      </c>
      <c r="D2003" s="60"/>
      <c r="E2003" s="60"/>
      <c r="F2003" s="60"/>
      <c r="G2003" s="60">
        <v>1</v>
      </c>
    </row>
    <row r="2004" spans="1:7" x14ac:dyDescent="0.25">
      <c r="A2004" s="60" t="s">
        <v>6084</v>
      </c>
      <c r="B2004" s="60" t="s">
        <v>6085</v>
      </c>
      <c r="C2004" s="60">
        <v>7602</v>
      </c>
      <c r="D2004" s="60"/>
      <c r="E2004" s="60"/>
      <c r="F2004" s="60"/>
      <c r="G2004" s="60">
        <v>1</v>
      </c>
    </row>
    <row r="2005" spans="1:7" x14ac:dyDescent="0.25">
      <c r="A2005" s="60" t="s">
        <v>6087</v>
      </c>
      <c r="B2005" s="60" t="s">
        <v>6088</v>
      </c>
      <c r="C2005" s="60">
        <v>7603</v>
      </c>
      <c r="D2005" s="60"/>
      <c r="E2005" s="60"/>
      <c r="F2005" s="60"/>
      <c r="G2005" s="60">
        <v>1</v>
      </c>
    </row>
    <row r="2006" spans="1:7" x14ac:dyDescent="0.25">
      <c r="A2006" s="60" t="s">
        <v>6132</v>
      </c>
      <c r="B2006" s="60" t="s">
        <v>6133</v>
      </c>
      <c r="C2006" s="60">
        <v>7618</v>
      </c>
      <c r="D2006" s="60"/>
      <c r="E2006" s="60"/>
      <c r="F2006" s="60"/>
      <c r="G2006" s="60">
        <v>1</v>
      </c>
    </row>
    <row r="2007" spans="1:7" x14ac:dyDescent="0.25">
      <c r="A2007" s="60" t="s">
        <v>6090</v>
      </c>
      <c r="B2007" s="60" t="s">
        <v>6091</v>
      </c>
      <c r="C2007" s="60">
        <v>7604</v>
      </c>
      <c r="D2007" s="60"/>
      <c r="E2007" s="60"/>
      <c r="F2007" s="60"/>
      <c r="G2007" s="60">
        <v>1</v>
      </c>
    </row>
    <row r="2008" spans="1:7" x14ac:dyDescent="0.25">
      <c r="A2008" s="60" t="s">
        <v>6093</v>
      </c>
      <c r="B2008" s="60" t="s">
        <v>6094</v>
      </c>
      <c r="C2008" s="60">
        <v>7605</v>
      </c>
      <c r="D2008" s="60"/>
      <c r="E2008" s="60"/>
      <c r="F2008" s="60"/>
      <c r="G2008" s="60">
        <v>1</v>
      </c>
    </row>
    <row r="2009" spans="1:7" x14ac:dyDescent="0.25">
      <c r="A2009" s="60" t="s">
        <v>6096</v>
      </c>
      <c r="B2009" s="60" t="s">
        <v>6097</v>
      </c>
      <c r="C2009" s="60">
        <v>7606</v>
      </c>
      <c r="D2009" s="60"/>
      <c r="E2009" s="60"/>
      <c r="F2009" s="60"/>
      <c r="G2009" s="60">
        <v>1</v>
      </c>
    </row>
    <row r="2010" spans="1:7" x14ac:dyDescent="0.25">
      <c r="A2010" s="60" t="s">
        <v>6099</v>
      </c>
      <c r="B2010" s="60" t="s">
        <v>6100</v>
      </c>
      <c r="C2010" s="60">
        <v>7607</v>
      </c>
      <c r="D2010" s="60"/>
      <c r="E2010" s="60"/>
      <c r="F2010" s="60"/>
      <c r="G2010" s="60">
        <v>1</v>
      </c>
    </row>
    <row r="2011" spans="1:7" x14ac:dyDescent="0.25">
      <c r="A2011" s="60" t="s">
        <v>6102</v>
      </c>
      <c r="B2011" s="60" t="s">
        <v>6103</v>
      </c>
      <c r="C2011" s="60">
        <v>7608</v>
      </c>
      <c r="D2011" s="60"/>
      <c r="E2011" s="60"/>
      <c r="F2011" s="60"/>
      <c r="G2011" s="60">
        <v>1</v>
      </c>
    </row>
    <row r="2012" spans="1:7" x14ac:dyDescent="0.25">
      <c r="A2012" s="60" t="s">
        <v>6105</v>
      </c>
      <c r="B2012" s="60" t="s">
        <v>6106</v>
      </c>
      <c r="C2012" s="60">
        <v>7609</v>
      </c>
      <c r="D2012" s="60"/>
      <c r="E2012" s="60"/>
      <c r="F2012" s="60"/>
      <c r="G2012" s="60">
        <v>1</v>
      </c>
    </row>
    <row r="2013" spans="1:7" x14ac:dyDescent="0.25">
      <c r="A2013" s="60" t="s">
        <v>6108</v>
      </c>
      <c r="B2013" s="60" t="s">
        <v>6109</v>
      </c>
      <c r="C2013" s="60">
        <v>7610</v>
      </c>
      <c r="D2013" s="60"/>
      <c r="E2013" s="60"/>
      <c r="F2013" s="60"/>
      <c r="G2013" s="60">
        <v>1</v>
      </c>
    </row>
    <row r="2014" spans="1:7" x14ac:dyDescent="0.25">
      <c r="A2014" s="60" t="s">
        <v>6111</v>
      </c>
      <c r="B2014" s="60" t="s">
        <v>6112</v>
      </c>
      <c r="C2014" s="60">
        <v>7611</v>
      </c>
      <c r="D2014" s="60"/>
      <c r="E2014" s="60"/>
      <c r="F2014" s="60"/>
      <c r="G2014" s="60">
        <v>1</v>
      </c>
    </row>
    <row r="2015" spans="1:7" x14ac:dyDescent="0.25">
      <c r="A2015" s="60" t="s">
        <v>6114</v>
      </c>
      <c r="B2015" s="60" t="s">
        <v>6115</v>
      </c>
      <c r="C2015" s="60">
        <v>7612</v>
      </c>
      <c r="D2015" s="60"/>
      <c r="E2015" s="60"/>
      <c r="F2015" s="60"/>
      <c r="G2015" s="60">
        <v>1</v>
      </c>
    </row>
    <row r="2016" spans="1:7" x14ac:dyDescent="0.25">
      <c r="A2016" s="60" t="s">
        <v>6117</v>
      </c>
      <c r="B2016" s="60" t="s">
        <v>6118</v>
      </c>
      <c r="C2016" s="60">
        <v>7613</v>
      </c>
      <c r="D2016" s="60"/>
      <c r="E2016" s="60"/>
      <c r="F2016" s="60"/>
      <c r="G2016" s="60">
        <v>1</v>
      </c>
    </row>
    <row r="2017" spans="1:7" x14ac:dyDescent="0.25">
      <c r="A2017" s="60" t="s">
        <v>6141</v>
      </c>
      <c r="B2017" s="60" t="s">
        <v>6142</v>
      </c>
      <c r="C2017" s="60">
        <v>7802</v>
      </c>
      <c r="D2017" s="60"/>
      <c r="E2017" s="60"/>
      <c r="F2017" s="60"/>
      <c r="G2017" s="60">
        <v>1</v>
      </c>
    </row>
    <row r="2018" spans="1:7" x14ac:dyDescent="0.25">
      <c r="A2018" s="60" t="s">
        <v>6144</v>
      </c>
      <c r="B2018" s="60" t="s">
        <v>6145</v>
      </c>
      <c r="C2018" s="60">
        <v>7803</v>
      </c>
      <c r="D2018" s="60"/>
      <c r="E2018" s="60"/>
      <c r="F2018" s="60"/>
      <c r="G2018" s="60">
        <v>1</v>
      </c>
    </row>
    <row r="2019" spans="1:7" x14ac:dyDescent="0.25">
      <c r="A2019" s="60" t="s">
        <v>6147</v>
      </c>
      <c r="B2019" s="60" t="s">
        <v>6148</v>
      </c>
      <c r="C2019" s="60">
        <v>7804</v>
      </c>
      <c r="D2019" s="60"/>
      <c r="E2019" s="60"/>
      <c r="F2019" s="60"/>
      <c r="G2019" s="60">
        <v>1</v>
      </c>
    </row>
    <row r="2020" spans="1:7" x14ac:dyDescent="0.25">
      <c r="A2020" s="60" t="s">
        <v>6150</v>
      </c>
      <c r="B2020" s="60" t="s">
        <v>6151</v>
      </c>
      <c r="C2020" s="60">
        <v>7805</v>
      </c>
      <c r="D2020" s="60"/>
      <c r="E2020" s="60"/>
      <c r="F2020" s="60"/>
      <c r="G2020" s="60">
        <v>1</v>
      </c>
    </row>
    <row r="2021" spans="1:7" x14ac:dyDescent="0.25">
      <c r="A2021" s="60" t="s">
        <v>6156</v>
      </c>
      <c r="B2021" s="60" t="s">
        <v>6157</v>
      </c>
      <c r="C2021" s="60">
        <v>7810</v>
      </c>
      <c r="D2021" s="60"/>
      <c r="E2021" s="60"/>
      <c r="F2021" s="60"/>
      <c r="G2021" s="60">
        <v>1</v>
      </c>
    </row>
    <row r="2022" spans="1:7" x14ac:dyDescent="0.25">
      <c r="A2022" s="60" t="s">
        <v>6153</v>
      </c>
      <c r="B2022" s="60" t="s">
        <v>6154</v>
      </c>
      <c r="C2022" s="60">
        <v>7806</v>
      </c>
      <c r="D2022" s="60"/>
      <c r="E2022" s="60"/>
      <c r="F2022" s="60"/>
      <c r="G2022" s="60">
        <v>1</v>
      </c>
    </row>
    <row r="2023" spans="1:7" x14ac:dyDescent="0.25">
      <c r="A2023" s="60" t="s">
        <v>6159</v>
      </c>
      <c r="B2023" s="60" t="s">
        <v>6160</v>
      </c>
      <c r="C2023" s="60">
        <v>7852</v>
      </c>
      <c r="D2023" s="60"/>
      <c r="E2023" s="60"/>
      <c r="F2023" s="60"/>
      <c r="G2023" s="60">
        <v>1</v>
      </c>
    </row>
    <row r="2024" spans="1:7" x14ac:dyDescent="0.25">
      <c r="A2024" s="60" t="s">
        <v>6162</v>
      </c>
      <c r="B2024" s="60" t="s">
        <v>6163</v>
      </c>
      <c r="C2024" s="60">
        <v>7853</v>
      </c>
      <c r="D2024" s="60"/>
      <c r="E2024" s="60"/>
      <c r="F2024" s="60"/>
      <c r="G2024" s="60">
        <v>1</v>
      </c>
    </row>
    <row r="2025" spans="1:7" x14ac:dyDescent="0.25">
      <c r="A2025" s="60" t="s">
        <v>6165</v>
      </c>
      <c r="B2025" s="60" t="s">
        <v>6166</v>
      </c>
      <c r="C2025" s="60">
        <v>7854</v>
      </c>
      <c r="D2025" s="60"/>
      <c r="E2025" s="60"/>
      <c r="F2025" s="60"/>
      <c r="G2025" s="60">
        <v>1</v>
      </c>
    </row>
    <row r="2026" spans="1:7" x14ac:dyDescent="0.25">
      <c r="A2026" s="60" t="s">
        <v>6168</v>
      </c>
      <c r="B2026" s="60" t="s">
        <v>6169</v>
      </c>
      <c r="C2026" s="60">
        <v>7855</v>
      </c>
      <c r="D2026" s="60"/>
      <c r="E2026" s="60"/>
      <c r="F2026" s="60"/>
      <c r="G2026" s="60">
        <v>1</v>
      </c>
    </row>
    <row r="2027" spans="1:7" x14ac:dyDescent="0.25">
      <c r="A2027" s="60" t="s">
        <v>6171</v>
      </c>
      <c r="B2027" s="60" t="s">
        <v>6172</v>
      </c>
      <c r="C2027" s="60">
        <v>7856</v>
      </c>
      <c r="D2027" s="60"/>
      <c r="E2027" s="60"/>
      <c r="F2027" s="60"/>
      <c r="G2027" s="60">
        <v>1</v>
      </c>
    </row>
    <row r="2028" spans="1:7" x14ac:dyDescent="0.25">
      <c r="A2028" s="60" t="s">
        <v>6186</v>
      </c>
      <c r="B2028" s="60" t="s">
        <v>6187</v>
      </c>
      <c r="C2028" s="60">
        <v>7862</v>
      </c>
      <c r="D2028" s="60"/>
      <c r="E2028" s="60"/>
      <c r="F2028" s="60"/>
      <c r="G2028" s="60">
        <v>1</v>
      </c>
    </row>
    <row r="2029" spans="1:7" x14ac:dyDescent="0.25">
      <c r="A2029" s="60" t="s">
        <v>6174</v>
      </c>
      <c r="B2029" s="60" t="s">
        <v>6175</v>
      </c>
      <c r="C2029" s="60">
        <v>7857</v>
      </c>
      <c r="D2029" s="60"/>
      <c r="E2029" s="60"/>
      <c r="F2029" s="60"/>
      <c r="G2029" s="60">
        <v>1</v>
      </c>
    </row>
    <row r="2030" spans="1:7" x14ac:dyDescent="0.25">
      <c r="A2030" s="60" t="s">
        <v>6177</v>
      </c>
      <c r="B2030" s="60" t="s">
        <v>6178</v>
      </c>
      <c r="C2030" s="60">
        <v>7859</v>
      </c>
      <c r="D2030" s="60"/>
      <c r="E2030" s="60"/>
      <c r="F2030" s="60"/>
      <c r="G2030" s="60">
        <v>1</v>
      </c>
    </row>
    <row r="2031" spans="1:7" x14ac:dyDescent="0.25">
      <c r="A2031" s="60" t="s">
        <v>6180</v>
      </c>
      <c r="B2031" s="60" t="s">
        <v>6181</v>
      </c>
      <c r="C2031" s="60">
        <v>7860</v>
      </c>
      <c r="D2031" s="60"/>
      <c r="E2031" s="60"/>
      <c r="F2031" s="60"/>
      <c r="G2031" s="60">
        <v>1</v>
      </c>
    </row>
    <row r="2032" spans="1:7" x14ac:dyDescent="0.25">
      <c r="A2032" s="60" t="s">
        <v>6183</v>
      </c>
      <c r="B2032" s="60" t="s">
        <v>6184</v>
      </c>
      <c r="C2032" s="60">
        <v>7861</v>
      </c>
      <c r="D2032" s="60"/>
      <c r="E2032" s="60"/>
      <c r="F2032" s="60"/>
      <c r="G2032" s="60">
        <v>1</v>
      </c>
    </row>
    <row r="2033" spans="1:7" x14ac:dyDescent="0.25">
      <c r="A2033" s="60" t="s">
        <v>6189</v>
      </c>
      <c r="B2033" s="60" t="s">
        <v>6190</v>
      </c>
      <c r="C2033" s="60">
        <v>7901</v>
      </c>
      <c r="D2033" s="60"/>
      <c r="E2033" s="60"/>
      <c r="F2033" s="60"/>
      <c r="G2033" s="60">
        <v>1</v>
      </c>
    </row>
    <row r="2034" spans="1:7" x14ac:dyDescent="0.25">
      <c r="A2034" s="60" t="s">
        <v>6192</v>
      </c>
      <c r="B2034" s="60" t="s">
        <v>6193</v>
      </c>
      <c r="C2034" s="60">
        <v>7902</v>
      </c>
      <c r="D2034" s="60"/>
      <c r="E2034" s="60"/>
      <c r="F2034" s="60"/>
      <c r="G2034" s="60">
        <v>1</v>
      </c>
    </row>
    <row r="2035" spans="1:7" x14ac:dyDescent="0.25">
      <c r="A2035" s="60" t="s">
        <v>6195</v>
      </c>
      <c r="B2035" s="60" t="s">
        <v>6196</v>
      </c>
      <c r="C2035" s="60">
        <v>7903</v>
      </c>
      <c r="D2035" s="60"/>
      <c r="E2035" s="60"/>
      <c r="F2035" s="60"/>
      <c r="G2035" s="60">
        <v>1</v>
      </c>
    </row>
    <row r="2036" spans="1:7" x14ac:dyDescent="0.25">
      <c r="A2036" s="60" t="s">
        <v>6198</v>
      </c>
      <c r="B2036" s="60" t="s">
        <v>6199</v>
      </c>
      <c r="C2036" s="60">
        <v>7904</v>
      </c>
      <c r="D2036" s="60"/>
      <c r="E2036" s="60"/>
      <c r="F2036" s="60"/>
      <c r="G2036" s="60">
        <v>1</v>
      </c>
    </row>
    <row r="2037" spans="1:7" x14ac:dyDescent="0.25">
      <c r="A2037" s="60" t="s">
        <v>6201</v>
      </c>
      <c r="B2037" s="60" t="s">
        <v>6202</v>
      </c>
      <c r="C2037" s="60">
        <v>7905</v>
      </c>
      <c r="D2037" s="60"/>
      <c r="E2037" s="60"/>
      <c r="F2037" s="60"/>
      <c r="G2037" s="60">
        <v>1</v>
      </c>
    </row>
    <row r="2038" spans="1:7" x14ac:dyDescent="0.25">
      <c r="A2038" s="60" t="s">
        <v>6204</v>
      </c>
      <c r="B2038" s="60" t="s">
        <v>6205</v>
      </c>
      <c r="C2038" s="60">
        <v>7959</v>
      </c>
      <c r="D2038" s="60"/>
      <c r="E2038" s="60"/>
      <c r="F2038" s="60"/>
      <c r="G2038" s="60">
        <v>1</v>
      </c>
    </row>
    <row r="2039" spans="1:7" x14ac:dyDescent="0.25">
      <c r="A2039" s="60" t="s">
        <v>6207</v>
      </c>
      <c r="B2039" s="60" t="s">
        <v>6208</v>
      </c>
      <c r="C2039" s="60">
        <v>7960</v>
      </c>
      <c r="D2039" s="60"/>
      <c r="E2039" s="60"/>
      <c r="F2039" s="60"/>
      <c r="G2039" s="60">
        <v>1</v>
      </c>
    </row>
    <row r="2040" spans="1:7" x14ac:dyDescent="0.25">
      <c r="A2040" s="60" t="s">
        <v>6210</v>
      </c>
      <c r="B2040" s="60" t="s">
        <v>6211</v>
      </c>
      <c r="C2040" s="60">
        <v>7961</v>
      </c>
      <c r="D2040" s="60"/>
      <c r="E2040" s="60"/>
      <c r="F2040" s="60"/>
      <c r="G2040" s="60">
        <v>1</v>
      </c>
    </row>
    <row r="2041" spans="1:7" x14ac:dyDescent="0.25">
      <c r="A2041" s="60" t="s">
        <v>6213</v>
      </c>
      <c r="B2041" s="60" t="s">
        <v>6214</v>
      </c>
      <c r="C2041" s="60">
        <v>7962</v>
      </c>
      <c r="D2041" s="60"/>
      <c r="E2041" s="60"/>
      <c r="F2041" s="60"/>
      <c r="G2041" s="60">
        <v>1</v>
      </c>
    </row>
    <row r="2042" spans="1:7" x14ac:dyDescent="0.25">
      <c r="A2042" s="60" t="s">
        <v>6216</v>
      </c>
      <c r="B2042" s="60" t="s">
        <v>6217</v>
      </c>
      <c r="C2042" s="60">
        <v>7963</v>
      </c>
      <c r="D2042" s="60"/>
      <c r="E2042" s="60"/>
      <c r="F2042" s="60"/>
      <c r="G2042" s="60">
        <v>1</v>
      </c>
    </row>
    <row r="2043" spans="1:7" x14ac:dyDescent="0.25">
      <c r="A2043" s="60" t="s">
        <v>6219</v>
      </c>
      <c r="B2043" s="60" t="s">
        <v>6220</v>
      </c>
      <c r="C2043" s="60">
        <v>7964</v>
      </c>
      <c r="D2043" s="60"/>
      <c r="E2043" s="60"/>
      <c r="F2043" s="60"/>
      <c r="G2043" s="60">
        <v>1</v>
      </c>
    </row>
    <row r="2044" spans="1:7" x14ac:dyDescent="0.25">
      <c r="A2044" s="60" t="s">
        <v>6222</v>
      </c>
      <c r="B2044" s="60" t="s">
        <v>6223</v>
      </c>
      <c r="C2044" s="60">
        <v>7965</v>
      </c>
      <c r="D2044" s="60"/>
      <c r="E2044" s="60"/>
      <c r="F2044" s="60"/>
      <c r="G2044" s="60">
        <v>1</v>
      </c>
    </row>
    <row r="2045" spans="1:7" x14ac:dyDescent="0.25">
      <c r="A2045" s="60" t="s">
        <v>6225</v>
      </c>
      <c r="B2045" s="60" t="s">
        <v>6226</v>
      </c>
      <c r="C2045" s="60">
        <v>7966</v>
      </c>
      <c r="D2045" s="60"/>
      <c r="E2045" s="60"/>
      <c r="F2045" s="60"/>
      <c r="G2045" s="60">
        <v>1</v>
      </c>
    </row>
    <row r="2046" spans="1:7" x14ac:dyDescent="0.25">
      <c r="A2046" s="60" t="s">
        <v>6228</v>
      </c>
      <c r="B2046" s="60" t="s">
        <v>6229</v>
      </c>
      <c r="C2046" s="60">
        <v>7967</v>
      </c>
      <c r="D2046" s="60"/>
      <c r="E2046" s="60"/>
      <c r="F2046" s="60"/>
      <c r="G2046" s="60">
        <v>1</v>
      </c>
    </row>
    <row r="2047" spans="1:7" x14ac:dyDescent="0.25">
      <c r="A2047" s="60" t="s">
        <v>6231</v>
      </c>
      <c r="B2047" s="60" t="s">
        <v>6232</v>
      </c>
      <c r="C2047" s="60">
        <v>7968</v>
      </c>
      <c r="D2047" s="60"/>
      <c r="E2047" s="60"/>
      <c r="F2047" s="60"/>
      <c r="G2047" s="60">
        <v>1</v>
      </c>
    </row>
    <row r="2048" spans="1:7" x14ac:dyDescent="0.25">
      <c r="A2048" s="60" t="s">
        <v>6234</v>
      </c>
      <c r="B2048" s="60" t="s">
        <v>6235</v>
      </c>
      <c r="C2048" s="60">
        <v>7969</v>
      </c>
      <c r="D2048" s="60"/>
      <c r="E2048" s="60"/>
      <c r="F2048" s="60"/>
      <c r="G2048" s="60">
        <v>1</v>
      </c>
    </row>
    <row r="2049" spans="1:7" x14ac:dyDescent="0.25">
      <c r="A2049" s="60" t="s">
        <v>6237</v>
      </c>
      <c r="B2049" s="60" t="s">
        <v>6238</v>
      </c>
      <c r="C2049" s="60">
        <v>7970</v>
      </c>
      <c r="D2049" s="60"/>
      <c r="E2049" s="60"/>
      <c r="F2049" s="60"/>
      <c r="G2049" s="60">
        <v>1</v>
      </c>
    </row>
    <row r="2050" spans="1:7" x14ac:dyDescent="0.25">
      <c r="A2050" s="60" t="s">
        <v>6240</v>
      </c>
      <c r="B2050" s="60" t="s">
        <v>6241</v>
      </c>
      <c r="C2050" s="60">
        <v>7971</v>
      </c>
      <c r="D2050" s="60"/>
      <c r="E2050" s="60"/>
      <c r="F2050" s="60"/>
      <c r="G2050" s="60">
        <v>1</v>
      </c>
    </row>
    <row r="2051" spans="1:7" x14ac:dyDescent="0.25">
      <c r="A2051" s="60" t="s">
        <v>6243</v>
      </c>
      <c r="B2051" s="60" t="s">
        <v>6244</v>
      </c>
      <c r="C2051" s="60">
        <v>7972</v>
      </c>
      <c r="D2051" s="60"/>
      <c r="E2051" s="60"/>
      <c r="F2051" s="60"/>
      <c r="G2051" s="60">
        <v>1</v>
      </c>
    </row>
    <row r="2052" spans="1:7" x14ac:dyDescent="0.25">
      <c r="A2052" s="60" t="s">
        <v>6246</v>
      </c>
      <c r="B2052" s="60" t="s">
        <v>6247</v>
      </c>
      <c r="C2052" s="60">
        <v>7973</v>
      </c>
      <c r="D2052" s="60"/>
      <c r="E2052" s="60"/>
      <c r="F2052" s="60"/>
      <c r="G2052" s="60">
        <v>1</v>
      </c>
    </row>
    <row r="2053" spans="1:7" x14ac:dyDescent="0.25">
      <c r="A2053" s="60" t="s">
        <v>6249</v>
      </c>
      <c r="B2053" s="60" t="s">
        <v>6250</v>
      </c>
      <c r="C2053" s="60">
        <v>7974</v>
      </c>
      <c r="D2053" s="60"/>
      <c r="E2053" s="60"/>
      <c r="F2053" s="60"/>
      <c r="G2053" s="60">
        <v>1</v>
      </c>
    </row>
    <row r="2054" spans="1:7" x14ac:dyDescent="0.25">
      <c r="A2054" s="60" t="s">
        <v>6252</v>
      </c>
      <c r="B2054" s="60" t="s">
        <v>6253</v>
      </c>
      <c r="C2054" s="60">
        <v>7975</v>
      </c>
      <c r="D2054" s="60"/>
      <c r="E2054" s="60"/>
      <c r="F2054" s="60"/>
      <c r="G2054" s="60">
        <v>1</v>
      </c>
    </row>
    <row r="2055" spans="1:7" x14ac:dyDescent="0.25">
      <c r="A2055" s="60" t="s">
        <v>6255</v>
      </c>
      <c r="B2055" s="60" t="s">
        <v>6256</v>
      </c>
      <c r="C2055" s="60">
        <v>7976</v>
      </c>
      <c r="D2055" s="60"/>
      <c r="E2055" s="60"/>
      <c r="F2055" s="60"/>
      <c r="G2055" s="60">
        <v>1</v>
      </c>
    </row>
    <row r="2056" spans="1:7" x14ac:dyDescent="0.25">
      <c r="A2056" s="60" t="s">
        <v>6258</v>
      </c>
      <c r="B2056" s="60" t="s">
        <v>6259</v>
      </c>
      <c r="C2056" s="60">
        <v>7977</v>
      </c>
      <c r="D2056" s="60"/>
      <c r="E2056" s="60"/>
      <c r="F2056" s="60"/>
      <c r="G2056" s="60">
        <v>1</v>
      </c>
    </row>
    <row r="2057" spans="1:7" x14ac:dyDescent="0.25">
      <c r="A2057" s="60" t="s">
        <v>6261</v>
      </c>
      <c r="B2057" s="60" t="s">
        <v>6262</v>
      </c>
      <c r="C2057" s="60">
        <v>7978</v>
      </c>
      <c r="D2057" s="60"/>
      <c r="E2057" s="60"/>
      <c r="F2057" s="60"/>
      <c r="G2057" s="60">
        <v>1</v>
      </c>
    </row>
    <row r="2058" spans="1:7" x14ac:dyDescent="0.25">
      <c r="A2058" s="60" t="s">
        <v>6264</v>
      </c>
      <c r="B2058" s="60" t="s">
        <v>6265</v>
      </c>
      <c r="C2058" s="60">
        <v>7979</v>
      </c>
      <c r="D2058" s="60"/>
      <c r="E2058" s="60"/>
      <c r="F2058" s="60"/>
      <c r="G2058" s="60">
        <v>1</v>
      </c>
    </row>
    <row r="2059" spans="1:7" x14ac:dyDescent="0.25">
      <c r="A2059" s="60" t="s">
        <v>6267</v>
      </c>
      <c r="B2059" s="60" t="s">
        <v>6268</v>
      </c>
      <c r="C2059" s="60">
        <v>7980</v>
      </c>
      <c r="D2059" s="60"/>
      <c r="E2059" s="60"/>
      <c r="F2059" s="60"/>
      <c r="G2059" s="60">
        <v>1</v>
      </c>
    </row>
    <row r="2060" spans="1:7" x14ac:dyDescent="0.25">
      <c r="A2060" s="60" t="s">
        <v>6296</v>
      </c>
      <c r="B2060" s="60" t="s">
        <v>6297</v>
      </c>
      <c r="C2060" s="60">
        <v>7995</v>
      </c>
      <c r="D2060" s="60"/>
      <c r="E2060" s="60"/>
      <c r="F2060" s="60"/>
      <c r="G2060" s="60">
        <v>1</v>
      </c>
    </row>
    <row r="2061" spans="1:7" x14ac:dyDescent="0.25">
      <c r="A2061" s="60" t="s">
        <v>6270</v>
      </c>
      <c r="B2061" s="60" t="s">
        <v>6271</v>
      </c>
      <c r="C2061" s="60">
        <v>7984</v>
      </c>
      <c r="D2061" s="60"/>
      <c r="E2061" s="60"/>
      <c r="F2061" s="60"/>
      <c r="G2061" s="60">
        <v>1</v>
      </c>
    </row>
    <row r="2062" spans="1:7" x14ac:dyDescent="0.25">
      <c r="A2062" s="60" t="s">
        <v>6273</v>
      </c>
      <c r="B2062" s="60" t="s">
        <v>6274</v>
      </c>
      <c r="C2062" s="60">
        <v>7985</v>
      </c>
      <c r="D2062" s="60"/>
      <c r="E2062" s="60"/>
      <c r="F2062" s="60"/>
      <c r="G2062" s="60">
        <v>1</v>
      </c>
    </row>
    <row r="2063" spans="1:7" x14ac:dyDescent="0.25">
      <c r="A2063" s="60" t="s">
        <v>6299</v>
      </c>
      <c r="B2063" s="60" t="s">
        <v>6300</v>
      </c>
      <c r="C2063" s="60">
        <v>7996</v>
      </c>
      <c r="D2063" s="60"/>
      <c r="E2063" s="60"/>
      <c r="F2063" s="60"/>
      <c r="G2063" s="60">
        <v>1</v>
      </c>
    </row>
    <row r="2064" spans="1:7" x14ac:dyDescent="0.25">
      <c r="A2064" s="60" t="s">
        <v>6276</v>
      </c>
      <c r="B2064" s="60" t="s">
        <v>6277</v>
      </c>
      <c r="C2064" s="60">
        <v>7986</v>
      </c>
      <c r="D2064" s="60"/>
      <c r="E2064" s="60"/>
      <c r="F2064" s="60"/>
      <c r="G2064" s="60">
        <v>1</v>
      </c>
    </row>
    <row r="2065" spans="1:7" x14ac:dyDescent="0.25">
      <c r="A2065" s="60" t="s">
        <v>6279</v>
      </c>
      <c r="B2065" s="60" t="s">
        <v>6280</v>
      </c>
      <c r="C2065" s="60">
        <v>7988</v>
      </c>
      <c r="D2065" s="60"/>
      <c r="E2065" s="60"/>
      <c r="F2065" s="60"/>
      <c r="G2065" s="60">
        <v>1</v>
      </c>
    </row>
    <row r="2066" spans="1:7" x14ac:dyDescent="0.25">
      <c r="A2066" s="60" t="s">
        <v>6282</v>
      </c>
      <c r="B2066" s="60" t="s">
        <v>6283</v>
      </c>
      <c r="C2066" s="60">
        <v>7989</v>
      </c>
      <c r="D2066" s="60"/>
      <c r="E2066" s="60"/>
      <c r="F2066" s="60"/>
      <c r="G2066" s="60">
        <v>1</v>
      </c>
    </row>
    <row r="2067" spans="1:7" x14ac:dyDescent="0.25">
      <c r="A2067" s="60" t="s">
        <v>6285</v>
      </c>
      <c r="B2067" s="60" t="s">
        <v>6286</v>
      </c>
      <c r="C2067" s="60">
        <v>7990</v>
      </c>
      <c r="D2067" s="60"/>
      <c r="E2067" s="60"/>
      <c r="F2067" s="60"/>
      <c r="G2067" s="60">
        <v>1</v>
      </c>
    </row>
    <row r="2068" spans="1:7" x14ac:dyDescent="0.25">
      <c r="A2068" s="60" t="s">
        <v>6302</v>
      </c>
      <c r="B2068" s="60" t="s">
        <v>6303</v>
      </c>
      <c r="C2068" s="60">
        <v>7997</v>
      </c>
      <c r="D2068" s="60"/>
      <c r="E2068" s="60"/>
      <c r="F2068" s="60"/>
      <c r="G2068" s="60">
        <v>1</v>
      </c>
    </row>
    <row r="2069" spans="1:7" x14ac:dyDescent="0.25">
      <c r="A2069" s="60" t="s">
        <v>6305</v>
      </c>
      <c r="B2069" s="60" t="s">
        <v>6306</v>
      </c>
      <c r="C2069" s="60">
        <v>7998</v>
      </c>
      <c r="D2069" s="60"/>
      <c r="E2069" s="60"/>
      <c r="F2069" s="60"/>
      <c r="G2069" s="60">
        <v>1</v>
      </c>
    </row>
    <row r="2070" spans="1:7" x14ac:dyDescent="0.25">
      <c r="A2070" s="60" t="s">
        <v>6288</v>
      </c>
      <c r="B2070" s="60" t="s">
        <v>6289</v>
      </c>
      <c r="C2070" s="60">
        <v>7991</v>
      </c>
      <c r="D2070" s="60"/>
      <c r="E2070" s="60"/>
      <c r="F2070" s="60"/>
      <c r="G2070" s="60">
        <v>1</v>
      </c>
    </row>
    <row r="2071" spans="1:7" x14ac:dyDescent="0.25">
      <c r="A2071" s="60" t="s">
        <v>6291</v>
      </c>
      <c r="B2071" s="60" t="s">
        <v>6292</v>
      </c>
      <c r="C2071" s="60">
        <v>7992</v>
      </c>
      <c r="D2071" s="60">
        <v>7993</v>
      </c>
      <c r="E2071" s="60">
        <v>7994</v>
      </c>
      <c r="F2071" s="60"/>
      <c r="G2071" s="60">
        <v>3</v>
      </c>
    </row>
    <row r="2072" spans="1:7" x14ac:dyDescent="0.25">
      <c r="A2072" s="60" t="s">
        <v>6308</v>
      </c>
      <c r="B2072" s="60" t="s">
        <v>6309</v>
      </c>
      <c r="C2072" s="60">
        <v>8701</v>
      </c>
      <c r="D2072" s="60"/>
      <c r="E2072" s="60"/>
      <c r="F2072" s="60"/>
      <c r="G2072" s="60">
        <v>1</v>
      </c>
    </row>
    <row r="2073" spans="1:7" x14ac:dyDescent="0.25">
      <c r="A2073" s="60" t="s">
        <v>6311</v>
      </c>
      <c r="B2073" s="60" t="s">
        <v>6312</v>
      </c>
      <c r="C2073" s="60">
        <v>8702</v>
      </c>
      <c r="D2073" s="60"/>
      <c r="E2073" s="60"/>
      <c r="F2073" s="60"/>
      <c r="G2073" s="60">
        <v>1</v>
      </c>
    </row>
    <row r="2074" spans="1:7" x14ac:dyDescent="0.25">
      <c r="A2074" s="60" t="s">
        <v>6314</v>
      </c>
      <c r="B2074" s="60" t="s">
        <v>6315</v>
      </c>
      <c r="C2074" s="60">
        <v>8704</v>
      </c>
      <c r="D2074" s="60"/>
      <c r="E2074" s="60"/>
      <c r="F2074" s="60"/>
      <c r="G2074" s="60">
        <v>1</v>
      </c>
    </row>
    <row r="2075" spans="1:7" x14ac:dyDescent="0.25">
      <c r="A2075" s="60" t="s">
        <v>6317</v>
      </c>
      <c r="B2075" s="60" t="s">
        <v>6318</v>
      </c>
      <c r="C2075" s="60">
        <v>8755</v>
      </c>
      <c r="D2075" s="60"/>
      <c r="E2075" s="60"/>
      <c r="F2075" s="60"/>
      <c r="G2075" s="60">
        <v>1</v>
      </c>
    </row>
    <row r="2076" spans="1:7" x14ac:dyDescent="0.25">
      <c r="A2076" s="60" t="s">
        <v>6320</v>
      </c>
      <c r="B2076" s="60" t="s">
        <v>6321</v>
      </c>
      <c r="C2076" s="60">
        <v>8756</v>
      </c>
      <c r="D2076" s="60"/>
      <c r="E2076" s="60"/>
      <c r="F2076" s="60"/>
      <c r="G2076" s="60">
        <v>1</v>
      </c>
    </row>
    <row r="2077" spans="1:7" x14ac:dyDescent="0.25">
      <c r="A2077" s="60" t="s">
        <v>6323</v>
      </c>
      <c r="B2077" s="60" t="s">
        <v>6324</v>
      </c>
      <c r="C2077" s="60">
        <v>8757</v>
      </c>
      <c r="D2077" s="60"/>
      <c r="E2077" s="60"/>
      <c r="F2077" s="60"/>
      <c r="G2077" s="60">
        <v>1</v>
      </c>
    </row>
    <row r="2078" spans="1:7" x14ac:dyDescent="0.25">
      <c r="A2078" s="60" t="s">
        <v>6326</v>
      </c>
      <c r="B2078" s="60" t="s">
        <v>6327</v>
      </c>
      <c r="C2078" s="60">
        <v>8758</v>
      </c>
      <c r="D2078" s="60"/>
      <c r="E2078" s="60"/>
      <c r="F2078" s="60"/>
      <c r="G2078" s="60">
        <v>1</v>
      </c>
    </row>
    <row r="2079" spans="1:7" x14ac:dyDescent="0.25">
      <c r="A2079" s="60" t="s">
        <v>6329</v>
      </c>
      <c r="B2079" s="60" t="s">
        <v>6330</v>
      </c>
      <c r="C2079" s="60">
        <v>8759</v>
      </c>
      <c r="D2079" s="60"/>
      <c r="E2079" s="60"/>
      <c r="F2079" s="60"/>
      <c r="G2079" s="60">
        <v>1</v>
      </c>
    </row>
    <row r="2080" spans="1:7" x14ac:dyDescent="0.25">
      <c r="A2080" s="60" t="s">
        <v>6332</v>
      </c>
      <c r="B2080" s="60" t="s">
        <v>6333</v>
      </c>
      <c r="C2080" s="60">
        <v>8802</v>
      </c>
      <c r="D2080" s="60"/>
      <c r="E2080" s="60"/>
      <c r="F2080" s="60"/>
      <c r="G2080" s="60">
        <v>1</v>
      </c>
    </row>
    <row r="2081" spans="1:7" x14ac:dyDescent="0.25">
      <c r="A2081" s="60" t="s">
        <v>6335</v>
      </c>
      <c r="B2081" s="60" t="s">
        <v>6336</v>
      </c>
      <c r="C2081" s="60">
        <v>8803</v>
      </c>
      <c r="D2081" s="60"/>
      <c r="E2081" s="60"/>
      <c r="F2081" s="60"/>
      <c r="G2081" s="60">
        <v>1</v>
      </c>
    </row>
    <row r="2082" spans="1:7" x14ac:dyDescent="0.25">
      <c r="A2082" s="60" t="s">
        <v>6338</v>
      </c>
      <c r="B2082" s="60" t="s">
        <v>6339</v>
      </c>
      <c r="C2082" s="60">
        <v>8804</v>
      </c>
      <c r="D2082" s="60"/>
      <c r="E2082" s="60"/>
      <c r="F2082" s="60"/>
      <c r="G2082" s="60">
        <v>1</v>
      </c>
    </row>
    <row r="2083" spans="1:7" x14ac:dyDescent="0.25">
      <c r="A2083" s="60" t="s">
        <v>6341</v>
      </c>
      <c r="B2083" s="60" t="s">
        <v>6342</v>
      </c>
      <c r="C2083" s="60">
        <v>8805</v>
      </c>
      <c r="D2083" s="60"/>
      <c r="E2083" s="60"/>
      <c r="F2083" s="60"/>
      <c r="G2083" s="60">
        <v>1</v>
      </c>
    </row>
    <row r="2084" spans="1:7" x14ac:dyDescent="0.25">
      <c r="A2084" s="60" t="s">
        <v>6344</v>
      </c>
      <c r="B2084" s="60" t="s">
        <v>6345</v>
      </c>
      <c r="C2084" s="60">
        <v>8852</v>
      </c>
      <c r="D2084" s="60"/>
      <c r="E2084" s="60"/>
      <c r="F2084" s="60"/>
      <c r="G2084" s="60">
        <v>1</v>
      </c>
    </row>
    <row r="2085" spans="1:7" x14ac:dyDescent="0.25">
      <c r="A2085" s="60" t="s">
        <v>6347</v>
      </c>
      <c r="B2085" s="60" t="s">
        <v>6348</v>
      </c>
      <c r="C2085" s="60">
        <v>8853</v>
      </c>
      <c r="D2085" s="60"/>
      <c r="E2085" s="60"/>
      <c r="F2085" s="60"/>
      <c r="G2085" s="60">
        <v>1</v>
      </c>
    </row>
    <row r="2086" spans="1:7" x14ac:dyDescent="0.25">
      <c r="A2086" s="60" t="s">
        <v>6350</v>
      </c>
      <c r="B2086" s="60" t="s">
        <v>6351</v>
      </c>
      <c r="C2086" s="60">
        <v>8854</v>
      </c>
      <c r="D2086" s="60"/>
      <c r="E2086" s="60"/>
      <c r="F2086" s="60"/>
      <c r="G2086" s="60">
        <v>1</v>
      </c>
    </row>
    <row r="2087" spans="1:7" x14ac:dyDescent="0.25">
      <c r="A2087" s="60" t="s">
        <v>6353</v>
      </c>
      <c r="B2087" s="60" t="s">
        <v>6354</v>
      </c>
      <c r="C2087" s="60">
        <v>8855</v>
      </c>
      <c r="D2087" s="60"/>
      <c r="E2087" s="60"/>
      <c r="F2087" s="60"/>
      <c r="G2087" s="60">
        <v>1</v>
      </c>
    </row>
    <row r="2088" spans="1:7" x14ac:dyDescent="0.25">
      <c r="A2088" s="60" t="s">
        <v>6356</v>
      </c>
      <c r="B2088" s="60" t="s">
        <v>6357</v>
      </c>
      <c r="C2088" s="60">
        <v>8907</v>
      </c>
      <c r="D2088" s="60"/>
      <c r="E2088" s="60"/>
      <c r="F2088" s="60"/>
      <c r="G2088" s="60">
        <v>1</v>
      </c>
    </row>
    <row r="2089" spans="1:7" x14ac:dyDescent="0.25">
      <c r="A2089" s="60" t="s">
        <v>6359</v>
      </c>
      <c r="B2089" s="60" t="s">
        <v>6360</v>
      </c>
      <c r="C2089" s="60">
        <v>8908</v>
      </c>
      <c r="D2089" s="60"/>
      <c r="E2089" s="60"/>
      <c r="F2089" s="60"/>
      <c r="G2089" s="60">
        <v>1</v>
      </c>
    </row>
    <row r="2090" spans="1:7" x14ac:dyDescent="0.25">
      <c r="A2090" s="60" t="s">
        <v>6362</v>
      </c>
      <c r="B2090" s="60" t="s">
        <v>6363</v>
      </c>
      <c r="C2090" s="60">
        <v>8909</v>
      </c>
      <c r="D2090" s="60"/>
      <c r="E2090" s="60"/>
      <c r="F2090" s="60"/>
      <c r="G2090" s="60">
        <v>1</v>
      </c>
    </row>
    <row r="2091" spans="1:7" x14ac:dyDescent="0.25">
      <c r="A2091" s="60" t="s">
        <v>6365</v>
      </c>
      <c r="B2091" s="60" t="s">
        <v>6366</v>
      </c>
      <c r="C2091" s="60">
        <v>8912</v>
      </c>
      <c r="D2091" s="60"/>
      <c r="E2091" s="60"/>
      <c r="F2091" s="60"/>
      <c r="G2091" s="60">
        <v>1</v>
      </c>
    </row>
    <row r="2092" spans="1:7" x14ac:dyDescent="0.25">
      <c r="A2092" s="60" t="s">
        <v>6368</v>
      </c>
      <c r="B2092" s="60" t="s">
        <v>6369</v>
      </c>
      <c r="C2092" s="60">
        <v>8916</v>
      </c>
      <c r="D2092" s="60"/>
      <c r="E2092" s="60"/>
      <c r="F2092" s="60"/>
      <c r="G2092" s="60">
        <v>1</v>
      </c>
    </row>
    <row r="2093" spans="1:7" x14ac:dyDescent="0.25">
      <c r="A2093" s="60" t="s">
        <v>6371</v>
      </c>
      <c r="B2093" s="60" t="s">
        <v>6372</v>
      </c>
      <c r="C2093" s="60">
        <v>8917</v>
      </c>
      <c r="D2093" s="60"/>
      <c r="E2093" s="60"/>
      <c r="F2093" s="60"/>
      <c r="G2093" s="60">
        <v>1</v>
      </c>
    </row>
    <row r="2094" spans="1:7" x14ac:dyDescent="0.25">
      <c r="A2094" s="60" t="s">
        <v>6374</v>
      </c>
      <c r="B2094" s="60" t="s">
        <v>6375</v>
      </c>
      <c r="C2094" s="60">
        <v>8920</v>
      </c>
      <c r="D2094" s="60"/>
      <c r="E2094" s="60"/>
      <c r="F2094" s="60"/>
      <c r="G2094" s="60">
        <v>1</v>
      </c>
    </row>
    <row r="2095" spans="1:7" x14ac:dyDescent="0.25">
      <c r="A2095" s="60" t="s">
        <v>6377</v>
      </c>
      <c r="B2095" s="60" t="s">
        <v>6378</v>
      </c>
      <c r="C2095" s="60">
        <v>8921</v>
      </c>
      <c r="D2095" s="60"/>
      <c r="E2095" s="60"/>
      <c r="F2095" s="60"/>
      <c r="G2095" s="60">
        <v>1</v>
      </c>
    </row>
    <row r="2096" spans="1:7" x14ac:dyDescent="0.25">
      <c r="A2096" s="60" t="s">
        <v>6380</v>
      </c>
      <c r="B2096" s="60" t="s">
        <v>6381</v>
      </c>
      <c r="C2096" s="60">
        <v>8922</v>
      </c>
      <c r="D2096" s="60"/>
      <c r="E2096" s="60"/>
      <c r="F2096" s="60"/>
      <c r="G2096" s="60">
        <v>1</v>
      </c>
    </row>
    <row r="2097" spans="1:7" x14ac:dyDescent="0.25">
      <c r="A2097" s="60" t="s">
        <v>6383</v>
      </c>
      <c r="B2097" s="60" t="s">
        <v>6384</v>
      </c>
      <c r="C2097" s="60">
        <v>8923</v>
      </c>
      <c r="D2097" s="60"/>
      <c r="E2097" s="60"/>
      <c r="F2097" s="60"/>
      <c r="G2097" s="60">
        <v>1</v>
      </c>
    </row>
    <row r="2098" spans="1:7" x14ac:dyDescent="0.25">
      <c r="A2098" s="60" t="s">
        <v>6386</v>
      </c>
      <c r="B2098" s="60" t="s">
        <v>6387</v>
      </c>
      <c r="C2098" s="60">
        <v>8924</v>
      </c>
      <c r="D2098" s="60"/>
      <c r="E2098" s="60"/>
      <c r="F2098" s="60"/>
      <c r="G2098" s="60">
        <v>1</v>
      </c>
    </row>
    <row r="2099" spans="1:7" x14ac:dyDescent="0.25">
      <c r="A2099" s="60" t="s">
        <v>6389</v>
      </c>
      <c r="B2099" s="60" t="s">
        <v>6390</v>
      </c>
      <c r="C2099" s="60">
        <v>8925</v>
      </c>
      <c r="D2099" s="60"/>
      <c r="E2099" s="60"/>
      <c r="F2099" s="60"/>
      <c r="G2099" s="60">
        <v>1</v>
      </c>
    </row>
    <row r="2100" spans="1:7" x14ac:dyDescent="0.25">
      <c r="A2100" s="60" t="s">
        <v>6392</v>
      </c>
      <c r="B2100" s="60" t="s">
        <v>6393</v>
      </c>
      <c r="C2100" s="60">
        <v>8970</v>
      </c>
      <c r="D2100" s="60"/>
      <c r="E2100" s="60"/>
      <c r="F2100" s="60"/>
      <c r="G2100" s="60">
        <v>1</v>
      </c>
    </row>
    <row r="2101" spans="1:7" x14ac:dyDescent="0.25">
      <c r="A2101" s="60" t="s">
        <v>6395</v>
      </c>
      <c r="B2101" s="60" t="s">
        <v>6396</v>
      </c>
      <c r="C2101" s="60">
        <v>8971</v>
      </c>
      <c r="D2101" s="60"/>
      <c r="E2101" s="60"/>
      <c r="F2101" s="60"/>
      <c r="G2101" s="60">
        <v>1</v>
      </c>
    </row>
    <row r="2102" spans="1:7" x14ac:dyDescent="0.25">
      <c r="A2102" s="60" t="s">
        <v>6398</v>
      </c>
      <c r="B2102" s="60" t="s">
        <v>6399</v>
      </c>
      <c r="C2102" s="60">
        <v>8972</v>
      </c>
      <c r="D2102" s="60"/>
      <c r="E2102" s="60"/>
      <c r="F2102" s="60"/>
      <c r="G2102" s="60">
        <v>1</v>
      </c>
    </row>
    <row r="2103" spans="1:7" x14ac:dyDescent="0.25">
      <c r="A2103" s="60" t="s">
        <v>6401</v>
      </c>
      <c r="B2103" s="60" t="s">
        <v>6402</v>
      </c>
      <c r="C2103" s="60">
        <v>8973</v>
      </c>
      <c r="D2103" s="60"/>
      <c r="E2103" s="60"/>
      <c r="F2103" s="60"/>
      <c r="G2103" s="60">
        <v>1</v>
      </c>
    </row>
    <row r="2104" spans="1:7" x14ac:dyDescent="0.25">
      <c r="A2104" s="60" t="s">
        <v>6407</v>
      </c>
      <c r="B2104" s="60" t="s">
        <v>6408</v>
      </c>
      <c r="C2104" s="60">
        <v>8977</v>
      </c>
      <c r="D2104" s="60"/>
      <c r="E2104" s="60"/>
      <c r="F2104" s="60"/>
      <c r="G2104" s="60">
        <v>1</v>
      </c>
    </row>
    <row r="2105" spans="1:7" x14ac:dyDescent="0.25">
      <c r="A2105" s="60" t="s">
        <v>6404</v>
      </c>
      <c r="B2105" s="60" t="s">
        <v>6405</v>
      </c>
      <c r="C2105" s="60">
        <v>8976</v>
      </c>
      <c r="D2105" s="60"/>
      <c r="E2105" s="60"/>
      <c r="F2105" s="60"/>
      <c r="G2105" s="60">
        <v>1</v>
      </c>
    </row>
    <row r="2106" spans="1:7" x14ac:dyDescent="0.25">
      <c r="A2106" s="60" t="s">
        <v>6410</v>
      </c>
      <c r="B2106" s="60" t="s">
        <v>6411</v>
      </c>
      <c r="C2106" s="60">
        <v>9602</v>
      </c>
      <c r="D2106" s="60"/>
      <c r="E2106" s="60"/>
      <c r="F2106" s="60"/>
      <c r="G2106" s="60">
        <v>1</v>
      </c>
    </row>
    <row r="2107" spans="1:7" x14ac:dyDescent="0.25">
      <c r="A2107" s="60" t="s">
        <v>6413</v>
      </c>
      <c r="B2107" s="60" t="s">
        <v>6414</v>
      </c>
      <c r="C2107" s="60">
        <v>9603</v>
      </c>
      <c r="D2107" s="60"/>
      <c r="E2107" s="60"/>
      <c r="F2107" s="60"/>
      <c r="G2107" s="60">
        <v>1</v>
      </c>
    </row>
    <row r="2108" spans="1:7" x14ac:dyDescent="0.25">
      <c r="A2108" s="60" t="s">
        <v>6416</v>
      </c>
      <c r="B2108" s="60" t="s">
        <v>6417</v>
      </c>
      <c r="C2108" s="60">
        <v>9604</v>
      </c>
      <c r="D2108" s="60"/>
      <c r="E2108" s="60"/>
      <c r="F2108" s="60"/>
      <c r="G2108" s="60">
        <v>1</v>
      </c>
    </row>
    <row r="2109" spans="1:7" x14ac:dyDescent="0.25">
      <c r="A2109" s="60" t="s">
        <v>6419</v>
      </c>
      <c r="B2109" s="60" t="s">
        <v>6420</v>
      </c>
      <c r="C2109" s="60">
        <v>9605</v>
      </c>
      <c r="D2109" s="60">
        <v>9617</v>
      </c>
      <c r="E2109" s="60"/>
      <c r="F2109" s="60"/>
      <c r="G2109" s="60">
        <v>2</v>
      </c>
    </row>
    <row r="2110" spans="1:7" x14ac:dyDescent="0.25">
      <c r="A2110" s="60" t="s">
        <v>6422</v>
      </c>
      <c r="B2110" s="60" t="s">
        <v>6423</v>
      </c>
      <c r="C2110" s="60">
        <v>9606</v>
      </c>
      <c r="D2110" s="60"/>
      <c r="E2110" s="60"/>
      <c r="F2110" s="60"/>
      <c r="G2110" s="60">
        <v>1</v>
      </c>
    </row>
    <row r="2111" spans="1:7" x14ac:dyDescent="0.25">
      <c r="A2111" s="60" t="s">
        <v>6425</v>
      </c>
      <c r="B2111" s="60" t="s">
        <v>6426</v>
      </c>
      <c r="C2111" s="60">
        <v>9609</v>
      </c>
      <c r="D2111" s="60"/>
      <c r="E2111" s="60"/>
      <c r="F2111" s="60"/>
      <c r="G2111" s="60">
        <v>1</v>
      </c>
    </row>
    <row r="2112" spans="1:7" x14ac:dyDescent="0.25">
      <c r="A2112" s="60" t="s">
        <v>6428</v>
      </c>
      <c r="B2112" s="60" t="s">
        <v>6429</v>
      </c>
      <c r="C2112" s="60">
        <v>9610</v>
      </c>
      <c r="D2112" s="60">
        <v>9620</v>
      </c>
      <c r="E2112" s="60">
        <v>9623</v>
      </c>
      <c r="F2112" s="60"/>
      <c r="G2112" s="60">
        <v>3</v>
      </c>
    </row>
    <row r="2113" spans="1:7" x14ac:dyDescent="0.25">
      <c r="A2113" s="60" t="s">
        <v>6431</v>
      </c>
      <c r="B2113" s="60" t="s">
        <v>6432</v>
      </c>
      <c r="C2113" s="60">
        <v>9613</v>
      </c>
      <c r="D2113" s="60"/>
      <c r="E2113" s="60"/>
      <c r="F2113" s="60"/>
      <c r="G2113" s="60">
        <v>1</v>
      </c>
    </row>
    <row r="2114" spans="1:7" x14ac:dyDescent="0.25">
      <c r="A2114" s="60" t="s">
        <v>6434</v>
      </c>
      <c r="B2114" s="60" t="s">
        <v>6435</v>
      </c>
      <c r="C2114" s="60">
        <v>9614</v>
      </c>
      <c r="D2114" s="60"/>
      <c r="E2114" s="60"/>
      <c r="F2114" s="60"/>
      <c r="G2114" s="60">
        <v>1</v>
      </c>
    </row>
    <row r="2115" spans="1:7" x14ac:dyDescent="0.25">
      <c r="A2115" s="60" t="s">
        <v>6437</v>
      </c>
      <c r="B2115" s="60" t="s">
        <v>6438</v>
      </c>
      <c r="C2115" s="60">
        <v>9615</v>
      </c>
      <c r="D2115" s="60"/>
      <c r="E2115" s="60"/>
      <c r="F2115" s="60"/>
      <c r="G2115" s="60">
        <v>1</v>
      </c>
    </row>
    <row r="2116" spans="1:7" x14ac:dyDescent="0.25">
      <c r="A2116" s="60" t="s">
        <v>6440</v>
      </c>
      <c r="B2116" s="60" t="s">
        <v>6441</v>
      </c>
      <c r="C2116" s="60">
        <v>9616</v>
      </c>
      <c r="D2116" s="60"/>
      <c r="E2116" s="60"/>
      <c r="F2116" s="60"/>
      <c r="G2116" s="60">
        <v>1</v>
      </c>
    </row>
    <row r="2117" spans="1:7" x14ac:dyDescent="0.25">
      <c r="A2117" s="60" t="s">
        <v>6446</v>
      </c>
      <c r="B2117" s="60" t="s">
        <v>6447</v>
      </c>
      <c r="C2117" s="60">
        <v>9622</v>
      </c>
      <c r="D2117" s="60">
        <v>9625</v>
      </c>
      <c r="E2117" s="60"/>
      <c r="F2117" s="60"/>
      <c r="G2117" s="60">
        <v>2</v>
      </c>
    </row>
    <row r="2118" spans="1:7" x14ac:dyDescent="0.25">
      <c r="A2118" s="60" t="s">
        <v>6451</v>
      </c>
      <c r="B2118" s="60" t="s">
        <v>6452</v>
      </c>
      <c r="C2118" s="60">
        <v>9626</v>
      </c>
      <c r="D2118" s="60"/>
      <c r="E2118" s="60"/>
      <c r="F2118" s="60"/>
      <c r="G2118" s="60">
        <v>1</v>
      </c>
    </row>
    <row r="2119" spans="1:7" x14ac:dyDescent="0.25">
      <c r="A2119" s="60" t="s">
        <v>6454</v>
      </c>
      <c r="B2119" s="60" t="s">
        <v>6455</v>
      </c>
      <c r="C2119" s="60">
        <v>9628</v>
      </c>
      <c r="D2119" s="60"/>
      <c r="E2119" s="60"/>
      <c r="F2119" s="60"/>
      <c r="G2119" s="60">
        <v>1</v>
      </c>
    </row>
    <row r="2120" spans="1:7" x14ac:dyDescent="0.25">
      <c r="A2120" s="60" t="s">
        <v>6457</v>
      </c>
      <c r="B2120" s="60" t="s">
        <v>6458</v>
      </c>
      <c r="C2120" s="60">
        <v>9629</v>
      </c>
      <c r="D2120" s="60"/>
      <c r="E2120" s="60"/>
      <c r="F2120" s="60"/>
      <c r="G2120" s="60">
        <v>1</v>
      </c>
    </row>
    <row r="2121" spans="1:7" x14ac:dyDescent="0.25">
      <c r="A2121" s="60" t="s">
        <v>6460</v>
      </c>
      <c r="B2121" s="60" t="s">
        <v>6461</v>
      </c>
      <c r="C2121" s="60">
        <v>9630</v>
      </c>
      <c r="D2121" s="60"/>
      <c r="E2121" s="60"/>
      <c r="F2121" s="60"/>
      <c r="G2121" s="60">
        <v>1</v>
      </c>
    </row>
    <row r="2122" spans="1:7" x14ac:dyDescent="0.25">
      <c r="A2122" s="60" t="s">
        <v>6463</v>
      </c>
      <c r="B2122" s="60" t="s">
        <v>6464</v>
      </c>
      <c r="C2122" s="60">
        <v>9631</v>
      </c>
      <c r="D2122" s="60"/>
      <c r="E2122" s="60"/>
      <c r="F2122" s="60"/>
      <c r="G2122" s="60">
        <v>1</v>
      </c>
    </row>
    <row r="2123" spans="1:7" x14ac:dyDescent="0.25">
      <c r="A2123" s="60" t="s">
        <v>6466</v>
      </c>
      <c r="B2123" s="60" t="s">
        <v>6467</v>
      </c>
      <c r="C2123" s="60">
        <v>9632</v>
      </c>
      <c r="D2123" s="60"/>
      <c r="E2123" s="60"/>
      <c r="F2123" s="60"/>
      <c r="G2123" s="60">
        <v>1</v>
      </c>
    </row>
    <row r="2124" spans="1:7" x14ac:dyDescent="0.25">
      <c r="A2124" s="60" t="s">
        <v>6469</v>
      </c>
      <c r="B2124" s="60" t="s">
        <v>6470</v>
      </c>
      <c r="C2124" s="60">
        <v>9633</v>
      </c>
      <c r="D2124" s="60"/>
      <c r="E2124" s="60"/>
      <c r="F2124" s="60"/>
      <c r="G2124" s="60">
        <v>1</v>
      </c>
    </row>
    <row r="2125" spans="1:7" x14ac:dyDescent="0.25">
      <c r="A2125" s="51" t="s">
        <v>471</v>
      </c>
      <c r="B2125" s="51" t="s">
        <v>472</v>
      </c>
      <c r="C2125" s="51">
        <v>311</v>
      </c>
      <c r="G2125" s="62">
        <v>1</v>
      </c>
    </row>
    <row r="2126" spans="1:7" x14ac:dyDescent="0.25">
      <c r="A2126" s="51" t="s">
        <v>682</v>
      </c>
      <c r="B2126" s="51" t="s">
        <v>683</v>
      </c>
      <c r="C2126" s="51">
        <v>520</v>
      </c>
      <c r="G2126" s="62">
        <v>1</v>
      </c>
    </row>
    <row r="2127" spans="1:7" x14ac:dyDescent="0.25">
      <c r="A2127" s="51" t="s">
        <v>775</v>
      </c>
      <c r="B2127" s="51" t="s">
        <v>776</v>
      </c>
      <c r="C2127" s="51">
        <v>656</v>
      </c>
      <c r="G2127" s="62">
        <v>1</v>
      </c>
    </row>
    <row r="2128" spans="1:7" x14ac:dyDescent="0.25">
      <c r="A2128" s="51" t="s">
        <v>1039</v>
      </c>
      <c r="B2128" s="51" t="s">
        <v>1040</v>
      </c>
      <c r="C2128" s="51">
        <v>870</v>
      </c>
      <c r="G2128" s="62">
        <v>1</v>
      </c>
    </row>
    <row r="2129" spans="1:7" x14ac:dyDescent="0.25">
      <c r="A2129" s="51" t="s">
        <v>1387</v>
      </c>
      <c r="B2129" s="51" t="s">
        <v>1388</v>
      </c>
      <c r="C2129" s="51">
        <v>1221</v>
      </c>
      <c r="G2129" s="62">
        <v>1</v>
      </c>
    </row>
    <row r="2130" spans="1:7" x14ac:dyDescent="0.25">
      <c r="A2130" s="51" t="s">
        <v>1681</v>
      </c>
      <c r="B2130" s="51" t="s">
        <v>1682</v>
      </c>
      <c r="C2130" s="51">
        <v>1511</v>
      </c>
      <c r="G2130" s="62">
        <v>1</v>
      </c>
    </row>
    <row r="2131" spans="1:7" x14ac:dyDescent="0.25">
      <c r="A2131" s="51" t="s">
        <v>2544</v>
      </c>
      <c r="B2131" s="51" t="s">
        <v>2545</v>
      </c>
      <c r="C2131" s="51">
        <v>2197</v>
      </c>
      <c r="G2131" s="62">
        <v>1</v>
      </c>
    </row>
    <row r="2132" spans="1:7" x14ac:dyDescent="0.25">
      <c r="A2132" s="51" t="s">
        <v>2856</v>
      </c>
      <c r="B2132" s="51" t="s">
        <v>2857</v>
      </c>
      <c r="C2132" s="51">
        <v>2756</v>
      </c>
      <c r="G2132" s="62">
        <v>1</v>
      </c>
    </row>
    <row r="2133" spans="1:7" x14ac:dyDescent="0.25">
      <c r="A2133" s="51" t="s">
        <v>3063</v>
      </c>
      <c r="B2133" s="51" t="s">
        <v>3064</v>
      </c>
      <c r="C2133" s="51">
        <v>2844</v>
      </c>
      <c r="G2133" s="62">
        <v>1</v>
      </c>
    </row>
    <row r="2134" spans="1:7" x14ac:dyDescent="0.25">
      <c r="A2134" s="51" t="s">
        <v>3439</v>
      </c>
      <c r="B2134" s="51" t="s">
        <v>3440</v>
      </c>
      <c r="C2134" s="51">
        <v>3092</v>
      </c>
      <c r="G2134" s="62">
        <v>1</v>
      </c>
    </row>
    <row r="2135" spans="1:7" x14ac:dyDescent="0.25">
      <c r="A2135" s="51" t="s">
        <v>3905</v>
      </c>
      <c r="B2135" s="51" t="s">
        <v>3906</v>
      </c>
      <c r="C2135" s="51">
        <v>3553</v>
      </c>
      <c r="G2135" s="62">
        <v>1</v>
      </c>
    </row>
    <row r="2136" spans="1:7" x14ac:dyDescent="0.25">
      <c r="A2136" s="51" t="s">
        <v>4160</v>
      </c>
      <c r="B2136" s="51" t="s">
        <v>4161</v>
      </c>
      <c r="C2136" s="51">
        <v>3955</v>
      </c>
      <c r="G2136" s="62">
        <v>1</v>
      </c>
    </row>
    <row r="2137" spans="1:7" x14ac:dyDescent="0.25">
      <c r="A2137" s="51" t="s">
        <v>4283</v>
      </c>
      <c r="B2137" s="51" t="s">
        <v>4284</v>
      </c>
      <c r="C2137" s="51">
        <v>4131</v>
      </c>
      <c r="G2137" s="62">
        <v>1</v>
      </c>
    </row>
    <row r="2138" spans="1:7" x14ac:dyDescent="0.25">
      <c r="A2138" s="51" t="s">
        <v>4566</v>
      </c>
      <c r="B2138" s="51" t="s">
        <v>4567</v>
      </c>
      <c r="C2138" s="51">
        <v>4346</v>
      </c>
      <c r="G2138" s="62">
        <v>1</v>
      </c>
    </row>
    <row r="2139" spans="1:7" x14ac:dyDescent="0.25">
      <c r="A2139" s="51" t="s">
        <v>4650</v>
      </c>
      <c r="B2139" s="51" t="s">
        <v>4651</v>
      </c>
      <c r="C2139" s="51">
        <v>4563</v>
      </c>
      <c r="G2139" s="62">
        <v>1</v>
      </c>
    </row>
    <row r="2140" spans="1:7" x14ac:dyDescent="0.25">
      <c r="A2140" s="51" t="s">
        <v>4731</v>
      </c>
      <c r="B2140" s="51" t="s">
        <v>4732</v>
      </c>
      <c r="C2140" s="51">
        <v>4800</v>
      </c>
      <c r="G2140" s="62">
        <v>1</v>
      </c>
    </row>
    <row r="2141" spans="1:7" x14ac:dyDescent="0.25">
      <c r="A2141" s="51" t="s">
        <v>5255</v>
      </c>
      <c r="B2141" s="51" t="s">
        <v>5256</v>
      </c>
      <c r="C2141" s="51">
        <v>6107</v>
      </c>
      <c r="G2141" s="62">
        <v>1</v>
      </c>
    </row>
    <row r="2142" spans="1:7" x14ac:dyDescent="0.25">
      <c r="A2142" s="51" t="s">
        <v>5734</v>
      </c>
      <c r="B2142" s="51" t="s">
        <v>5735</v>
      </c>
      <c r="C2142" s="51">
        <v>7005</v>
      </c>
      <c r="G2142" s="62">
        <v>1</v>
      </c>
    </row>
    <row r="2143" spans="1:7" x14ac:dyDescent="0.25">
      <c r="A2143" s="51" t="s">
        <v>5932</v>
      </c>
      <c r="B2143" s="51" t="s">
        <v>5933</v>
      </c>
      <c r="C2143" s="51">
        <v>7264</v>
      </c>
      <c r="G2143" s="62">
        <v>1</v>
      </c>
    </row>
    <row r="2144" spans="1:7" x14ac:dyDescent="0.25">
      <c r="A2144" s="50" t="s">
        <v>6472</v>
      </c>
      <c r="B2144" s="50" t="s">
        <v>6473</v>
      </c>
      <c r="C2144" s="50">
        <v>632</v>
      </c>
      <c r="G2144" s="62">
        <v>1</v>
      </c>
    </row>
  </sheetData>
  <autoFilter ref="A1:I214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G13" sqref="G13"/>
    </sheetView>
  </sheetViews>
  <sheetFormatPr baseColWidth="10" defaultRowHeight="15" x14ac:dyDescent="0.25"/>
  <sheetData>
    <row r="1" spans="1:2" x14ac:dyDescent="0.25">
      <c r="A1" s="63" t="s">
        <v>6492</v>
      </c>
      <c r="B1" s="63" t="s">
        <v>6490</v>
      </c>
    </row>
    <row r="2" spans="1:2" x14ac:dyDescent="0.25">
      <c r="A2" s="60" t="str">
        <f>Synthèse!D7</f>
        <v>01C051</v>
      </c>
      <c r="B2" s="61">
        <f>IF(IF(VLOOKUP(A2,'Liste GHM'!$A$2:$H$2144,7,FALSE)&gt;0,VLOOKUP(A2,'Liste GHM'!$A$2:$F$5544,3,FALSE),"")&gt;0,IF(VLOOKUP(A2,'Liste GHM'!$A$2:$H$2144,7,FALSE)&gt;0,VLOOKUP(A2,'Liste GHM'!$A$2:$F$5544,3,FALSE),""),"")</f>
        <v>30</v>
      </c>
    </row>
    <row r="3" spans="1:2" x14ac:dyDescent="0.25">
      <c r="A3" s="60" t="str">
        <f>A2</f>
        <v>01C051</v>
      </c>
      <c r="B3" s="61" t="str">
        <f>IF(IF(VLOOKUP(A3,'Liste GHM'!$A$2:$H$2144,7,FALSE)&gt;0,VLOOKUP(A3,'Liste GHM'!$A$2:$F$5544,4,FALSE),"")&gt;0,IF(VLOOKUP(A3,'Liste GHM'!$A$2:$H$2144,7,FALSE)&gt;0,VLOOKUP(A3,'Liste GHM'!$A$2:$F$5544,4,FALSE),""),"")</f>
        <v/>
      </c>
    </row>
    <row r="4" spans="1:2" x14ac:dyDescent="0.25">
      <c r="A4" s="60" t="str">
        <f>A3</f>
        <v>01C051</v>
      </c>
      <c r="B4" s="61" t="str">
        <f>IF(IF(VLOOKUP(A4,'Liste GHM'!$A$2:$H$2144,7,FALSE)&gt;0,VLOOKUP(A4,'Liste GHM'!$A$2:$F$5544,5,FALSE),"")&gt;0,IF(VLOOKUP(A4,'Liste GHM'!$A$2:$H$2144,7,FALSE)&gt;0,VLOOKUP(A4,'Liste GHM'!$A$2:$F$5544,5,FALSE),""),"")</f>
        <v/>
      </c>
    </row>
    <row r="5" spans="1:2" x14ac:dyDescent="0.25">
      <c r="A5" s="60" t="str">
        <f>A4</f>
        <v>01C051</v>
      </c>
      <c r="B5" s="61" t="str">
        <f>IF(IF(VLOOKUP(A5,'Liste GHM'!$A$2:$H$2144,7,FALSE)&gt;0,VLOOKUP(A5,'Liste GHM'!$A$2:$F$5544,6,FALSE),"")&gt;0,IF(VLOOKUP(A5,'Liste GHM'!$A$2:$H$2144,7,FALSE)&gt;0,VLOOKUP(A5,'Liste GHM'!$A$2:$F$5544,6,FALSE),""),"")</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Synthèse</vt:lpstr>
      <vt:lpstr>Secteur Ex DG</vt:lpstr>
      <vt:lpstr>Secteur Ex OQN</vt:lpstr>
      <vt:lpstr>Liste GHM</vt:lpstr>
      <vt:lpstr>Choix GHS</vt:lpstr>
    </vt:vector>
  </TitlesOfParts>
  <Company>ATIH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Abilé Haïbou Koussé</dc:creator>
  <cp:lastModifiedBy>Nelly BOULET</cp:lastModifiedBy>
  <dcterms:created xsi:type="dcterms:W3CDTF">2016-05-10T14:55:49Z</dcterms:created>
  <dcterms:modified xsi:type="dcterms:W3CDTF">2016-08-22T09:59:12Z</dcterms:modified>
</cp:coreProperties>
</file>